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nlcommunityfund.sharepoint.com/sites/Finance-Team/TeamDocuments/Year End/2024-25/Board and Committee expenses incl. gifts and hospitality 2024-25/"/>
    </mc:Choice>
  </mc:AlternateContent>
  <xr:revisionPtr revIDLastSave="0" documentId="8_{86EE44B5-3478-45B0-BA34-7D902FAD9D35}" xr6:coauthVersionLast="47" xr6:coauthVersionMax="47" xr10:uidLastSave="{00000000-0000-0000-0000-000000000000}"/>
  <bookViews>
    <workbookView xWindow="-28920" yWindow="-120" windowWidth="29040" windowHeight="15840" xr2:uid="{9B1B9BB0-3EC0-46E6-A208-3669815A754F}"/>
  </bookViews>
  <sheets>
    <sheet name="2024-25" sheetId="1" r:id="rId1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9" i="1" l="1"/>
  <c r="N93" i="1"/>
  <c r="N92" i="1"/>
  <c r="N91" i="1"/>
  <c r="N90" i="1"/>
  <c r="N89" i="1"/>
  <c r="N88" i="1"/>
  <c r="N81" i="1"/>
  <c r="N82" i="1"/>
  <c r="N80" i="1"/>
  <c r="N79" i="1"/>
  <c r="N78" i="1"/>
  <c r="N77" i="1"/>
  <c r="N76" i="1"/>
  <c r="N75" i="1"/>
  <c r="N68" i="1"/>
  <c r="N67" i="1"/>
  <c r="N66" i="1"/>
  <c r="N65" i="1"/>
  <c r="N64" i="1"/>
  <c r="N63" i="1"/>
  <c r="N62" i="1"/>
  <c r="N55" i="1"/>
  <c r="N54" i="1"/>
  <c r="N53" i="1"/>
  <c r="N52" i="1"/>
  <c r="N51" i="1"/>
  <c r="N50" i="1"/>
  <c r="N49" i="1"/>
  <c r="N42" i="1"/>
  <c r="N41" i="1"/>
  <c r="N40" i="1"/>
  <c r="N39" i="1"/>
  <c r="N38" i="1"/>
  <c r="N37" i="1"/>
  <c r="N36" i="1"/>
  <c r="N35" i="1"/>
  <c r="N34" i="1"/>
  <c r="N33" i="1"/>
  <c r="N32" i="1"/>
  <c r="N31" i="1"/>
  <c r="N24" i="1"/>
  <c r="N23" i="1"/>
  <c r="N16" i="1"/>
  <c r="N15" i="1"/>
  <c r="N14" i="1"/>
  <c r="N13" i="1"/>
  <c r="N12" i="1"/>
  <c r="N11" i="1"/>
  <c r="N10" i="1"/>
  <c r="N9" i="1"/>
  <c r="N8" i="1"/>
  <c r="N7" i="1"/>
  <c r="N6" i="1"/>
  <c r="N5" i="1"/>
  <c r="O94" i="1" l="1"/>
  <c r="N94" i="1"/>
  <c r="M94" i="1"/>
  <c r="L94" i="1"/>
  <c r="K94" i="1"/>
  <c r="J94" i="1"/>
  <c r="I94" i="1"/>
  <c r="H94" i="1"/>
  <c r="G94" i="1"/>
  <c r="F94" i="1"/>
  <c r="E94" i="1"/>
  <c r="E82" i="1"/>
  <c r="O69" i="1"/>
  <c r="M69" i="1"/>
  <c r="L69" i="1"/>
  <c r="K69" i="1"/>
  <c r="J69" i="1"/>
  <c r="I69" i="1"/>
  <c r="H69" i="1"/>
  <c r="G69" i="1"/>
  <c r="F69" i="1"/>
  <c r="E69" i="1"/>
  <c r="O43" i="1"/>
  <c r="N43" i="1"/>
  <c r="M43" i="1"/>
  <c r="L43" i="1"/>
  <c r="K43" i="1"/>
  <c r="J43" i="1"/>
  <c r="I43" i="1"/>
  <c r="H43" i="1"/>
  <c r="G43" i="1"/>
  <c r="F43" i="1"/>
  <c r="E43" i="1"/>
  <c r="E56" i="1" l="1"/>
  <c r="F56" i="1"/>
  <c r="G56" i="1"/>
  <c r="H56" i="1"/>
  <c r="I56" i="1"/>
  <c r="J56" i="1"/>
  <c r="K56" i="1"/>
  <c r="L56" i="1"/>
  <c r="M56" i="1"/>
  <c r="O56" i="1"/>
  <c r="N56" i="1" l="1"/>
  <c r="O25" i="1"/>
  <c r="M25" i="1"/>
  <c r="L25" i="1"/>
  <c r="K25" i="1"/>
  <c r="J25" i="1"/>
  <c r="I25" i="1"/>
  <c r="H25" i="1"/>
  <c r="G25" i="1"/>
  <c r="F25" i="1"/>
  <c r="O82" i="1"/>
  <c r="O17" i="1"/>
  <c r="I17" i="1" l="1"/>
  <c r="G82" i="1"/>
  <c r="J17" i="1"/>
  <c r="E17" i="1"/>
  <c r="K17" i="1"/>
  <c r="I82" i="1"/>
  <c r="H82" i="1"/>
  <c r="J82" i="1"/>
  <c r="N25" i="1"/>
  <c r="L82" i="1"/>
  <c r="G17" i="1"/>
  <c r="M82" i="1"/>
  <c r="K82" i="1"/>
  <c r="H17" i="1"/>
  <c r="O119" i="1"/>
  <c r="M17" i="1"/>
  <c r="L17" i="1"/>
  <c r="E25" i="1"/>
  <c r="F17" i="1"/>
  <c r="F82" i="1"/>
  <c r="H119" i="1" l="1"/>
  <c r="K119" i="1"/>
  <c r="G119" i="1"/>
  <c r="M119" i="1"/>
  <c r="I119" i="1"/>
  <c r="J119" i="1"/>
  <c r="E119" i="1"/>
  <c r="L119" i="1"/>
  <c r="N17" i="1"/>
  <c r="F119" i="1"/>
  <c r="N119" i="1" l="1"/>
  <c r="O120" i="1" s="1"/>
</calcChain>
</file>

<file path=xl/sharedStrings.xml><?xml version="1.0" encoding="utf-8"?>
<sst xmlns="http://schemas.openxmlformats.org/spreadsheetml/2006/main" count="317" uniqueCount="109">
  <si>
    <t>Board expenses</t>
  </si>
  <si>
    <t>Name</t>
  </si>
  <si>
    <t>Role</t>
  </si>
  <si>
    <t>Start date</t>
  </si>
  <si>
    <t>Leave date</t>
  </si>
  <si>
    <t>Air travel</t>
  </si>
  <si>
    <t>Accommodation</t>
  </si>
  <si>
    <t>Ferry Travel</t>
  </si>
  <si>
    <t>Rail and tube</t>
  </si>
  <si>
    <t>Road travel</t>
  </si>
  <si>
    <t>Subsistence</t>
  </si>
  <si>
    <t>Sundry</t>
  </si>
  <si>
    <t>Hospitality</t>
  </si>
  <si>
    <t>Homeworking Allowance</t>
  </si>
  <si>
    <t>£</t>
  </si>
  <si>
    <t>Kate Still</t>
  </si>
  <si>
    <t>Board member/Scotland Chair</t>
  </si>
  <si>
    <t>Simone Lowthe-Thomas</t>
  </si>
  <si>
    <t>Board member/Wales Chair</t>
  </si>
  <si>
    <t>Paul Sweeney</t>
  </si>
  <si>
    <t>Board member</t>
  </si>
  <si>
    <t>John Mothersole</t>
  </si>
  <si>
    <t>Emma Boggis</t>
  </si>
  <si>
    <t>Danielle Walker- Palmour</t>
  </si>
  <si>
    <t>Helen Stephenson</t>
  </si>
  <si>
    <t>Peter Stewart</t>
  </si>
  <si>
    <t>Stuart Hobley</t>
  </si>
  <si>
    <t>Richard Collier-Keywood</t>
  </si>
  <si>
    <t>Board member/ARC Chair</t>
  </si>
  <si>
    <t>Total</t>
  </si>
  <si>
    <t>Audit and Risk committee expenses</t>
  </si>
  <si>
    <t>Committee Member</t>
  </si>
  <si>
    <t>Charlotte Moar</t>
  </si>
  <si>
    <t>Director expenses</t>
  </si>
  <si>
    <t>Air Travel</t>
  </si>
  <si>
    <t>David Knott</t>
  </si>
  <si>
    <t>Chief Executive</t>
  </si>
  <si>
    <t>John Rose</t>
  </si>
  <si>
    <t>Wales Director</t>
  </si>
  <si>
    <t>Stuart Fisher</t>
  </si>
  <si>
    <t>Chief Finance and Resources Officer</t>
  </si>
  <si>
    <t>Kate Beggs</t>
  </si>
  <si>
    <t>Northern Ireland Director</t>
  </si>
  <si>
    <t>Neil Ritch</t>
  </si>
  <si>
    <t>Scotland Director</t>
  </si>
  <si>
    <t>Emma Corrigan</t>
  </si>
  <si>
    <t>England Director - Programmes, Operations and Regions</t>
  </si>
  <si>
    <t>Verity Prime</t>
  </si>
  <si>
    <t>Funding Strategy, Communications, and Impact Director</t>
  </si>
  <si>
    <t>Laura Lucking</t>
  </si>
  <si>
    <t>Philip Chamberlain</t>
  </si>
  <si>
    <t>England Director - Strategy, Partnerships and Engagement</t>
  </si>
  <si>
    <t>England committee expenses</t>
  </si>
  <si>
    <t>Ray Coyle</t>
  </si>
  <si>
    <t>Karin Woodley</t>
  </si>
  <si>
    <t>Halima Khan</t>
  </si>
  <si>
    <t>Mohammed Rashid</t>
  </si>
  <si>
    <t>Wales committee expenses</t>
  </si>
  <si>
    <t>Nicola Russell-Brooks</t>
  </si>
  <si>
    <t>Fadhili Maghiya</t>
  </si>
  <si>
    <t>Trystan Pritchard</t>
  </si>
  <si>
    <t>Kate Young</t>
  </si>
  <si>
    <t>Gwenllian Haf Lansdown Davies</t>
  </si>
  <si>
    <t>Scotland committee expenses</t>
  </si>
  <si>
    <t>Jackie Brock</t>
  </si>
  <si>
    <t>Janet Miles</t>
  </si>
  <si>
    <t>Aaliya Seyal</t>
  </si>
  <si>
    <t>Lindsay Graham</t>
  </si>
  <si>
    <t>Martin Johnstone</t>
  </si>
  <si>
    <t>Naila Wood</t>
  </si>
  <si>
    <t>Northern Ireland committee expenses</t>
  </si>
  <si>
    <t>Kate Clifford</t>
  </si>
  <si>
    <t>Nick Garbutt</t>
  </si>
  <si>
    <t>Cara Cash-Marley</t>
  </si>
  <si>
    <t>Norman McKinley</t>
  </si>
  <si>
    <t>Anne-Marie McClure</t>
  </si>
  <si>
    <t>Gifts and hospitality</t>
  </si>
  <si>
    <t xml:space="preserve"> </t>
  </si>
  <si>
    <t>Directorate</t>
  </si>
  <si>
    <t>Date hospitality provided</t>
  </si>
  <si>
    <t>Organisation providing hospitality</t>
  </si>
  <si>
    <t>Person providing hospitality</t>
  </si>
  <si>
    <t>Nature of hospitality provided</t>
  </si>
  <si>
    <t>Additional details</t>
  </si>
  <si>
    <t>-</t>
  </si>
  <si>
    <t>Northern Ireland</t>
  </si>
  <si>
    <t>NICVA</t>
  </si>
  <si>
    <t>Dinner in Parliament Buildings</t>
  </si>
  <si>
    <t>One of several invited guests as part of a joint meeting of the boards of NICVA and The Wheel</t>
  </si>
  <si>
    <t>Total 2024-25</t>
  </si>
  <si>
    <t>Total 2023-24</t>
  </si>
  <si>
    <t>Julia Cleverdon</t>
  </si>
  <si>
    <t>Board Chair</t>
  </si>
  <si>
    <t>Board vice Chair /England Chair</t>
  </si>
  <si>
    <t>Board member/ NI Chair</t>
  </si>
  <si>
    <t>Ellie Craig</t>
  </si>
  <si>
    <t>Tracy Staines</t>
  </si>
  <si>
    <t>Nicolas Buckley</t>
  </si>
  <si>
    <t>Chief of Staff</t>
  </si>
  <si>
    <t>Elizabeth Church</t>
  </si>
  <si>
    <t>People and Culture Director</t>
  </si>
  <si>
    <t>Melissa Eaglesfield</t>
  </si>
  <si>
    <t>Matthew Downie</t>
  </si>
  <si>
    <t>Daria Kuznetsova</t>
  </si>
  <si>
    <t>Millie Downes</t>
  </si>
  <si>
    <t>Victoria Winckler</t>
  </si>
  <si>
    <t>Callum George Bruce-Phillips</t>
  </si>
  <si>
    <t>Holly Hendrie</t>
  </si>
  <si>
    <t>Caolan McKiernan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</si>
</sst>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#,##0.00_ ;[Red]\(#,##0.00\);\-;"/>
    <numFmt numFmtId="166" formatCode="0.0%"/>
    <numFmt numFmtId="167" formatCode="#,##0.00000000000"/>
  </numFmts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name val="Trebuchet MS"/>
      <family val="2"/>
    </font>
    <font>
      <b/>
      <sz val="22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0" fontId="2" fillId="2" borderId="3" xfId="0" applyFont="1" applyFill="1" applyBorder="1"/>
    <xf numFmtId="4" fontId="3" fillId="2" borderId="1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2" xfId="0" applyFont="1" applyBorder="1" applyAlignment="1">
      <alignment horizontal="left" wrapText="1"/>
    </xf>
    <xf numFmtId="164" fontId="2" fillId="0" borderId="2" xfId="0" applyNumberFormat="1" applyFont="1" applyBorder="1" applyAlignment="1">
      <alignment horizontal="center"/>
    </xf>
    <xf numFmtId="165" fontId="2" fillId="0" borderId="2" xfId="0" applyNumberFormat="1" applyFont="1" applyBorder="1"/>
    <xf numFmtId="165" fontId="2" fillId="2" borderId="2" xfId="0" applyNumberFormat="1" applyFont="1" applyFill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center"/>
    </xf>
    <xf numFmtId="14" fontId="2" fillId="0" borderId="2" xfId="0" applyNumberFormat="1" applyFont="1" applyBorder="1"/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/>
    <xf numFmtId="165" fontId="2" fillId="0" borderId="2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65" fontId="2" fillId="0" borderId="0" xfId="0" applyNumberFormat="1" applyFont="1"/>
    <xf numFmtId="165" fontId="3" fillId="2" borderId="2" xfId="0" applyNumberFormat="1" applyFont="1" applyFill="1" applyBorder="1" applyAlignment="1">
      <alignment horizontal="right"/>
    </xf>
    <xf numFmtId="0" fontId="4" fillId="0" borderId="0" xfId="0" applyFont="1"/>
    <xf numFmtId="166" fontId="2" fillId="0" borderId="0" xfId="0" applyNumberFormat="1" applyFont="1"/>
    <xf numFmtId="4" fontId="4" fillId="0" borderId="0" xfId="0" applyNumberFormat="1" applyFont="1"/>
    <xf numFmtId="3" fontId="2" fillId="0" borderId="0" xfId="0" applyNumberFormat="1" applyFont="1"/>
    <xf numFmtId="167" fontId="2" fillId="0" borderId="0" xfId="0" applyNumberFormat="1" applyFont="1"/>
    <xf numFmtId="14" fontId="2" fillId="0" borderId="0" xfId="0" applyNumberFormat="1" applyFont="1"/>
    <xf numFmtId="0" fontId="5" fillId="0" borderId="0" xfId="0" applyFont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2" fillId="0" borderId="2" xfId="0" applyFont="1" applyBorder="1" applyAlignment="1">
      <alignment wrapText="1"/>
    </xf>
    <xf numFmtId="14" fontId="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5A36-ABE9-4FE7-9B8F-BFE7EBBFDB24}">
  <sheetPr>
    <pageSetUpPr fitToPage="1"/>
  </sheetPr>
  <dimension ref="A1:O167"/>
  <sheetViews>
    <sheetView showGridLines="0" tabSelected="1" zoomScale="80" zoomScaleNormal="80" workbookViewId="0">
      <pane xSplit="2" topLeftCell="C1" activePane="topRight" state="frozen"/>
      <selection pane="topRight"/>
    </sheetView>
  </sheetViews>
  <sheetFormatPr defaultColWidth="9.140625" defaultRowHeight="16.5" x14ac:dyDescent="0.3"/>
  <cols>
    <col min="1" max="1" width="31.7109375" style="2" customWidth="1"/>
    <col min="2" max="2" width="58" style="3" customWidth="1"/>
    <col min="3" max="4" width="13.7109375" style="2" customWidth="1"/>
    <col min="5" max="5" width="12" style="4" customWidth="1"/>
    <col min="6" max="6" width="17.5703125" style="4" bestFit="1" customWidth="1"/>
    <col min="7" max="7" width="14" style="4" bestFit="1" customWidth="1"/>
    <col min="8" max="8" width="14.85546875" style="4" bestFit="1" customWidth="1"/>
    <col min="9" max="9" width="12.85546875" style="4" bestFit="1" customWidth="1"/>
    <col min="10" max="10" width="13.140625" style="4" bestFit="1" customWidth="1"/>
    <col min="11" max="11" width="8.28515625" style="4" bestFit="1" customWidth="1"/>
    <col min="12" max="12" width="12.28515625" style="4" bestFit="1" customWidth="1"/>
    <col min="13" max="13" width="27" style="4" bestFit="1" customWidth="1"/>
    <col min="14" max="14" width="18" style="4" customWidth="1"/>
    <col min="15" max="15" width="18" style="2" customWidth="1"/>
    <col min="16" max="16384" width="9.140625" style="2"/>
  </cols>
  <sheetData>
    <row r="1" spans="1:15" ht="28.5" x14ac:dyDescent="0.45">
      <c r="A1" s="39" t="s">
        <v>0</v>
      </c>
    </row>
    <row r="3" spans="1:15" x14ac:dyDescent="0.3">
      <c r="A3" s="6" t="s">
        <v>1</v>
      </c>
      <c r="B3" s="5" t="s">
        <v>2</v>
      </c>
      <c r="C3" s="7" t="s">
        <v>3</v>
      </c>
      <c r="D3" s="7" t="s">
        <v>4</v>
      </c>
      <c r="E3" s="8" t="s">
        <v>5</v>
      </c>
      <c r="F3" s="8" t="s">
        <v>6</v>
      </c>
      <c r="G3" s="8" t="s">
        <v>7</v>
      </c>
      <c r="H3" s="9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8" t="s">
        <v>89</v>
      </c>
      <c r="O3" s="10" t="s">
        <v>90</v>
      </c>
    </row>
    <row r="4" spans="1:15" x14ac:dyDescent="0.3">
      <c r="A4" s="11"/>
      <c r="B4" s="12"/>
      <c r="C4" s="11"/>
      <c r="D4" s="13"/>
      <c r="E4" s="8" t="s">
        <v>14</v>
      </c>
      <c r="F4" s="8" t="s">
        <v>14</v>
      </c>
      <c r="G4" s="14" t="s">
        <v>14</v>
      </c>
      <c r="H4" s="8" t="s">
        <v>14</v>
      </c>
      <c r="I4" s="8" t="s">
        <v>14</v>
      </c>
      <c r="J4" s="8" t="s">
        <v>14</v>
      </c>
      <c r="K4" s="8" t="s">
        <v>14</v>
      </c>
      <c r="L4" s="8" t="s">
        <v>14</v>
      </c>
      <c r="M4" s="8" t="s">
        <v>14</v>
      </c>
      <c r="N4" s="8" t="s">
        <v>14</v>
      </c>
      <c r="O4" s="10" t="s">
        <v>14</v>
      </c>
    </row>
    <row r="5" spans="1:15" x14ac:dyDescent="0.3">
      <c r="A5" s="16" t="s">
        <v>91</v>
      </c>
      <c r="B5" s="15" t="s">
        <v>92</v>
      </c>
      <c r="C5" s="18">
        <v>45614</v>
      </c>
      <c r="D5" s="18"/>
      <c r="E5" s="19">
        <v>0</v>
      </c>
      <c r="F5" s="19">
        <v>246.9</v>
      </c>
      <c r="G5" s="19">
        <v>0</v>
      </c>
      <c r="H5" s="19">
        <v>696.8</v>
      </c>
      <c r="I5" s="19">
        <v>0</v>
      </c>
      <c r="J5" s="19">
        <v>56.68</v>
      </c>
      <c r="K5" s="19">
        <v>0</v>
      </c>
      <c r="L5" s="19">
        <v>0</v>
      </c>
      <c r="M5" s="19">
        <v>0</v>
      </c>
      <c r="N5" s="20">
        <f>SUM(E5:M5)</f>
        <v>1000.3799999999999</v>
      </c>
      <c r="O5" s="19">
        <v>0</v>
      </c>
    </row>
    <row r="6" spans="1:15" x14ac:dyDescent="0.3">
      <c r="A6" s="22" t="s">
        <v>27</v>
      </c>
      <c r="B6" s="21" t="s">
        <v>28</v>
      </c>
      <c r="C6" s="24"/>
      <c r="D6" s="24"/>
      <c r="E6" s="19">
        <v>265.13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20">
        <f t="shared" ref="N6:N16" si="0">SUM(E6:M6)</f>
        <v>265.13</v>
      </c>
      <c r="O6" s="19">
        <v>251.46</v>
      </c>
    </row>
    <row r="7" spans="1:15" x14ac:dyDescent="0.3">
      <c r="A7" s="16" t="s">
        <v>17</v>
      </c>
      <c r="B7" s="21" t="s">
        <v>18</v>
      </c>
      <c r="C7" s="24"/>
      <c r="D7" s="24"/>
      <c r="E7" s="19">
        <v>0</v>
      </c>
      <c r="F7" s="19">
        <v>1986.19</v>
      </c>
      <c r="G7" s="19">
        <v>242.28</v>
      </c>
      <c r="H7" s="19">
        <v>1509.7</v>
      </c>
      <c r="I7" s="19">
        <v>519.04000000000008</v>
      </c>
      <c r="J7" s="19">
        <v>292.21000000000004</v>
      </c>
      <c r="K7" s="19">
        <v>0</v>
      </c>
      <c r="L7" s="19">
        <v>0</v>
      </c>
      <c r="M7" s="19">
        <v>0</v>
      </c>
      <c r="N7" s="20">
        <f t="shared" si="0"/>
        <v>4549.42</v>
      </c>
      <c r="O7" s="19">
        <v>2287.6899999999996</v>
      </c>
    </row>
    <row r="8" spans="1:15" x14ac:dyDescent="0.3">
      <c r="A8" s="22" t="s">
        <v>21</v>
      </c>
      <c r="B8" s="21" t="s">
        <v>93</v>
      </c>
      <c r="C8" s="24"/>
      <c r="D8" s="24"/>
      <c r="E8" s="19">
        <v>0</v>
      </c>
      <c r="F8" s="19">
        <v>711.48</v>
      </c>
      <c r="G8" s="19">
        <v>0</v>
      </c>
      <c r="H8" s="19">
        <v>1375</v>
      </c>
      <c r="I8" s="19">
        <v>0</v>
      </c>
      <c r="J8" s="19">
        <v>65.84</v>
      </c>
      <c r="K8" s="19">
        <v>0</v>
      </c>
      <c r="L8" s="19">
        <v>0</v>
      </c>
      <c r="M8" s="19">
        <v>0</v>
      </c>
      <c r="N8" s="20">
        <f t="shared" si="0"/>
        <v>2152.3200000000002</v>
      </c>
      <c r="O8" s="19">
        <v>2087.6900000000005</v>
      </c>
    </row>
    <row r="9" spans="1:15" x14ac:dyDescent="0.3">
      <c r="A9" s="22" t="s">
        <v>15</v>
      </c>
      <c r="B9" s="21" t="s">
        <v>16</v>
      </c>
      <c r="C9" s="24"/>
      <c r="D9" s="24"/>
      <c r="E9" s="19">
        <v>123.41</v>
      </c>
      <c r="F9" s="19">
        <v>969.76</v>
      </c>
      <c r="G9" s="19">
        <v>0</v>
      </c>
      <c r="H9" s="19">
        <v>765.99999999999989</v>
      </c>
      <c r="I9" s="19">
        <v>38.200000000000003</v>
      </c>
      <c r="J9" s="19">
        <v>154.13</v>
      </c>
      <c r="K9" s="19">
        <v>0</v>
      </c>
      <c r="L9" s="19">
        <v>0</v>
      </c>
      <c r="M9" s="19">
        <v>0</v>
      </c>
      <c r="N9" s="20">
        <f t="shared" si="0"/>
        <v>2051.5</v>
      </c>
      <c r="O9" s="19">
        <v>2161.83</v>
      </c>
    </row>
    <row r="10" spans="1:15" x14ac:dyDescent="0.3">
      <c r="A10" s="22" t="s">
        <v>19</v>
      </c>
      <c r="B10" s="21" t="s">
        <v>94</v>
      </c>
      <c r="C10" s="24"/>
      <c r="D10" s="24"/>
      <c r="E10" s="19">
        <v>2049.37</v>
      </c>
      <c r="F10" s="19">
        <v>1317.97</v>
      </c>
      <c r="G10" s="19">
        <v>0</v>
      </c>
      <c r="H10" s="19">
        <v>165.4</v>
      </c>
      <c r="I10" s="19">
        <v>853.00000000000011</v>
      </c>
      <c r="J10" s="19">
        <v>416.5800000000001</v>
      </c>
      <c r="K10" s="19">
        <v>0</v>
      </c>
      <c r="L10" s="19">
        <v>0</v>
      </c>
      <c r="M10" s="19">
        <v>0</v>
      </c>
      <c r="N10" s="20">
        <f t="shared" si="0"/>
        <v>4802.3200000000006</v>
      </c>
      <c r="O10" s="19">
        <v>6139.85</v>
      </c>
    </row>
    <row r="11" spans="1:15" x14ac:dyDescent="0.3">
      <c r="A11" s="16" t="s">
        <v>22</v>
      </c>
      <c r="B11" s="21" t="s">
        <v>20</v>
      </c>
      <c r="C11" s="24"/>
      <c r="D11" s="24"/>
      <c r="E11" s="19">
        <v>154.11000000000001</v>
      </c>
      <c r="F11" s="19">
        <v>82.9</v>
      </c>
      <c r="G11" s="19">
        <v>0</v>
      </c>
      <c r="H11" s="19">
        <v>509.3</v>
      </c>
      <c r="I11" s="19">
        <v>17.100000000000001</v>
      </c>
      <c r="J11" s="19">
        <v>25.04</v>
      </c>
      <c r="K11" s="19">
        <v>0</v>
      </c>
      <c r="L11" s="19">
        <v>0</v>
      </c>
      <c r="M11" s="19">
        <v>0</v>
      </c>
      <c r="N11" s="20">
        <f t="shared" si="0"/>
        <v>788.45</v>
      </c>
      <c r="O11" s="19">
        <v>380.56000000000006</v>
      </c>
    </row>
    <row r="12" spans="1:15" x14ac:dyDescent="0.3">
      <c r="A12" s="22" t="s">
        <v>26</v>
      </c>
      <c r="B12" s="15" t="s">
        <v>20</v>
      </c>
      <c r="C12" s="24"/>
      <c r="D12" s="24"/>
      <c r="E12" s="19">
        <v>0</v>
      </c>
      <c r="F12" s="19">
        <v>144</v>
      </c>
      <c r="G12" s="19">
        <v>0</v>
      </c>
      <c r="H12" s="19">
        <v>437.3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20">
        <f t="shared" si="0"/>
        <v>581.29999999999995</v>
      </c>
      <c r="O12" s="19">
        <v>492.20000000000005</v>
      </c>
    </row>
    <row r="13" spans="1:15" x14ac:dyDescent="0.3">
      <c r="A13" s="22" t="s">
        <v>24</v>
      </c>
      <c r="B13" s="21" t="s">
        <v>20</v>
      </c>
      <c r="C13" s="24"/>
      <c r="D13" s="24"/>
      <c r="E13" s="19">
        <v>623.11</v>
      </c>
      <c r="F13" s="19">
        <v>171</v>
      </c>
      <c r="G13" s="19">
        <v>0</v>
      </c>
      <c r="H13" s="19">
        <v>514.1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20">
        <f t="shared" si="0"/>
        <v>1308.21</v>
      </c>
      <c r="O13" s="19">
        <v>43.5</v>
      </c>
    </row>
    <row r="14" spans="1:15" x14ac:dyDescent="0.3">
      <c r="A14" s="16" t="s">
        <v>25</v>
      </c>
      <c r="B14" s="15" t="s">
        <v>20</v>
      </c>
      <c r="C14" s="18"/>
      <c r="D14" s="18"/>
      <c r="E14" s="19">
        <v>174.97</v>
      </c>
      <c r="F14" s="19">
        <v>560.98</v>
      </c>
      <c r="G14" s="19">
        <v>0</v>
      </c>
      <c r="H14" s="19">
        <v>1205.5</v>
      </c>
      <c r="I14" s="19">
        <v>256.89999999999998</v>
      </c>
      <c r="J14" s="19">
        <v>60.070000000000007</v>
      </c>
      <c r="K14" s="19">
        <v>0</v>
      </c>
      <c r="L14" s="19">
        <v>0</v>
      </c>
      <c r="M14" s="19">
        <v>0</v>
      </c>
      <c r="N14" s="20">
        <f t="shared" si="0"/>
        <v>2258.42</v>
      </c>
      <c r="O14" s="19">
        <v>2745.85</v>
      </c>
    </row>
    <row r="15" spans="1:15" x14ac:dyDescent="0.3">
      <c r="A15" s="22" t="s">
        <v>23</v>
      </c>
      <c r="B15" s="21" t="s">
        <v>20</v>
      </c>
      <c r="C15" s="24"/>
      <c r="D15" s="24"/>
      <c r="E15" s="19">
        <v>0</v>
      </c>
      <c r="F15" s="19">
        <v>284</v>
      </c>
      <c r="G15" s="19">
        <v>0</v>
      </c>
      <c r="H15" s="19">
        <v>302.10000000000002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20">
        <f t="shared" si="0"/>
        <v>586.1</v>
      </c>
      <c r="O15" s="19">
        <v>437.1</v>
      </c>
    </row>
    <row r="16" spans="1:15" x14ac:dyDescent="0.3">
      <c r="A16" s="22" t="s">
        <v>95</v>
      </c>
      <c r="B16" s="21" t="s">
        <v>20</v>
      </c>
      <c r="C16" s="24">
        <v>45717</v>
      </c>
      <c r="D16" s="24"/>
      <c r="E16" s="19">
        <v>0</v>
      </c>
      <c r="F16" s="19">
        <v>0</v>
      </c>
      <c r="G16" s="19">
        <v>0</v>
      </c>
      <c r="H16" s="19">
        <v>202.5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20">
        <f t="shared" si="0"/>
        <v>202.5</v>
      </c>
      <c r="O16" s="19">
        <v>0</v>
      </c>
    </row>
    <row r="17" spans="1:15" x14ac:dyDescent="0.3">
      <c r="A17" s="26" t="s">
        <v>29</v>
      </c>
      <c r="B17" s="27"/>
      <c r="C17" s="26"/>
      <c r="D17" s="26"/>
      <c r="E17" s="28">
        <f t="shared" ref="E17:O17" si="1">SUM(E5:E16)</f>
        <v>3390.1</v>
      </c>
      <c r="F17" s="28">
        <f t="shared" si="1"/>
        <v>6475.18</v>
      </c>
      <c r="G17" s="28">
        <f t="shared" si="1"/>
        <v>242.28</v>
      </c>
      <c r="H17" s="28">
        <f t="shared" si="1"/>
        <v>7683.7000000000007</v>
      </c>
      <c r="I17" s="28">
        <f t="shared" si="1"/>
        <v>1684.2400000000002</v>
      </c>
      <c r="J17" s="28">
        <f t="shared" si="1"/>
        <v>1070.55</v>
      </c>
      <c r="K17" s="28">
        <f t="shared" si="1"/>
        <v>0</v>
      </c>
      <c r="L17" s="28">
        <f t="shared" si="1"/>
        <v>0</v>
      </c>
      <c r="M17" s="28">
        <f t="shared" si="1"/>
        <v>0</v>
      </c>
      <c r="N17" s="28">
        <f t="shared" si="1"/>
        <v>20546.049999999996</v>
      </c>
      <c r="O17" s="28">
        <f t="shared" si="1"/>
        <v>17027.73</v>
      </c>
    </row>
    <row r="19" spans="1:15" ht="28.5" x14ac:dyDescent="0.45">
      <c r="A19" s="39" t="s">
        <v>30</v>
      </c>
    </row>
    <row r="21" spans="1:15" x14ac:dyDescent="0.3">
      <c r="A21" s="6" t="s">
        <v>1</v>
      </c>
      <c r="B21" s="5" t="s">
        <v>2</v>
      </c>
      <c r="C21" s="7" t="s">
        <v>3</v>
      </c>
      <c r="D21" s="7" t="s">
        <v>4</v>
      </c>
      <c r="E21" s="8" t="s">
        <v>5</v>
      </c>
      <c r="F21" s="8" t="s">
        <v>6</v>
      </c>
      <c r="G21" s="8" t="s">
        <v>7</v>
      </c>
      <c r="H21" s="9" t="s">
        <v>8</v>
      </c>
      <c r="I21" s="8" t="s">
        <v>9</v>
      </c>
      <c r="J21" s="8" t="s">
        <v>10</v>
      </c>
      <c r="K21" s="8" t="s">
        <v>11</v>
      </c>
      <c r="L21" s="8" t="s">
        <v>12</v>
      </c>
      <c r="M21" s="8" t="s">
        <v>13</v>
      </c>
      <c r="N21" s="8" t="s">
        <v>89</v>
      </c>
      <c r="O21" s="10" t="s">
        <v>90</v>
      </c>
    </row>
    <row r="22" spans="1:15" x14ac:dyDescent="0.3">
      <c r="A22" s="11"/>
      <c r="B22" s="12"/>
      <c r="C22" s="11"/>
      <c r="D22" s="13"/>
      <c r="E22" s="8" t="s">
        <v>14</v>
      </c>
      <c r="F22" s="8" t="s">
        <v>14</v>
      </c>
      <c r="G22" s="14" t="s">
        <v>14</v>
      </c>
      <c r="H22" s="8" t="s">
        <v>14</v>
      </c>
      <c r="I22" s="8" t="s">
        <v>14</v>
      </c>
      <c r="J22" s="8" t="s">
        <v>14</v>
      </c>
      <c r="K22" s="8" t="s">
        <v>14</v>
      </c>
      <c r="L22" s="8" t="s">
        <v>14</v>
      </c>
      <c r="M22" s="8" t="s">
        <v>14</v>
      </c>
      <c r="N22" s="8" t="s">
        <v>14</v>
      </c>
      <c r="O22" s="10" t="s">
        <v>14</v>
      </c>
    </row>
    <row r="23" spans="1:15" x14ac:dyDescent="0.3">
      <c r="A23" s="22" t="s">
        <v>32</v>
      </c>
      <c r="B23" s="21" t="s">
        <v>31</v>
      </c>
      <c r="C23" s="24"/>
      <c r="D23" s="24"/>
      <c r="E23" s="19">
        <v>0</v>
      </c>
      <c r="F23" s="19">
        <v>177.79</v>
      </c>
      <c r="G23" s="19">
        <v>0</v>
      </c>
      <c r="H23" s="19">
        <v>114.39999999999999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20">
        <f t="shared" ref="N23:N24" si="2">SUM(E23:M23)</f>
        <v>292.19</v>
      </c>
      <c r="O23" s="19">
        <v>919.8</v>
      </c>
    </row>
    <row r="24" spans="1:15" x14ac:dyDescent="0.3">
      <c r="A24" s="22" t="s">
        <v>96</v>
      </c>
      <c r="B24" s="21" t="s">
        <v>31</v>
      </c>
      <c r="C24" s="24">
        <v>45558</v>
      </c>
      <c r="D24" s="24"/>
      <c r="E24" s="19">
        <v>337.47</v>
      </c>
      <c r="F24" s="19">
        <v>224.1</v>
      </c>
      <c r="G24" s="19">
        <v>0</v>
      </c>
      <c r="H24" s="19">
        <v>15.9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20">
        <f t="shared" si="2"/>
        <v>577.47</v>
      </c>
      <c r="O24" s="19">
        <v>0</v>
      </c>
    </row>
    <row r="25" spans="1:15" x14ac:dyDescent="0.3">
      <c r="A25" s="26" t="s">
        <v>29</v>
      </c>
      <c r="B25" s="27"/>
      <c r="C25" s="26"/>
      <c r="D25" s="26"/>
      <c r="E25" s="32">
        <f t="shared" ref="E25:O25" si="3">SUM(E23:E24)</f>
        <v>337.47</v>
      </c>
      <c r="F25" s="32">
        <f t="shared" si="3"/>
        <v>401.89</v>
      </c>
      <c r="G25" s="32">
        <f t="shared" si="3"/>
        <v>0</v>
      </c>
      <c r="H25" s="28">
        <f t="shared" si="3"/>
        <v>130.29999999999998</v>
      </c>
      <c r="I25" s="32">
        <f t="shared" si="3"/>
        <v>0</v>
      </c>
      <c r="J25" s="32">
        <f t="shared" si="3"/>
        <v>0</v>
      </c>
      <c r="K25" s="32">
        <f t="shared" si="3"/>
        <v>0</v>
      </c>
      <c r="L25" s="32">
        <f t="shared" si="3"/>
        <v>0</v>
      </c>
      <c r="M25" s="32">
        <f t="shared" si="3"/>
        <v>0</v>
      </c>
      <c r="N25" s="28">
        <f t="shared" si="3"/>
        <v>869.66000000000008</v>
      </c>
      <c r="O25" s="28">
        <f t="shared" si="3"/>
        <v>919.8</v>
      </c>
    </row>
    <row r="27" spans="1:15" ht="28.5" x14ac:dyDescent="0.45">
      <c r="A27" s="39" t="s">
        <v>33</v>
      </c>
    </row>
    <row r="28" spans="1:15" x14ac:dyDescent="0.3">
      <c r="E28" s="2"/>
      <c r="F28" s="2"/>
      <c r="G28" s="2"/>
      <c r="H28" s="2"/>
      <c r="I28" s="2"/>
      <c r="J28" s="2"/>
      <c r="K28" s="2"/>
      <c r="L28" s="2"/>
      <c r="M28" s="2"/>
    </row>
    <row r="29" spans="1:15" x14ac:dyDescent="0.3">
      <c r="A29" s="6" t="s">
        <v>1</v>
      </c>
      <c r="B29" s="5" t="s">
        <v>2</v>
      </c>
      <c r="C29" s="7" t="s">
        <v>3</v>
      </c>
      <c r="D29" s="7" t="s">
        <v>4</v>
      </c>
      <c r="E29" s="8" t="s">
        <v>34</v>
      </c>
      <c r="F29" s="8" t="s">
        <v>6</v>
      </c>
      <c r="G29" s="8" t="s">
        <v>7</v>
      </c>
      <c r="H29" s="9" t="s">
        <v>8</v>
      </c>
      <c r="I29" s="8" t="s">
        <v>9</v>
      </c>
      <c r="J29" s="8" t="s">
        <v>10</v>
      </c>
      <c r="K29" s="9" t="s">
        <v>11</v>
      </c>
      <c r="L29" s="8" t="s">
        <v>12</v>
      </c>
      <c r="M29" s="8" t="s">
        <v>13</v>
      </c>
      <c r="N29" s="8" t="s">
        <v>89</v>
      </c>
      <c r="O29" s="10" t="s">
        <v>90</v>
      </c>
    </row>
    <row r="30" spans="1:15" x14ac:dyDescent="0.3">
      <c r="A30" s="11"/>
      <c r="B30" s="12"/>
      <c r="C30" s="11"/>
      <c r="D30" s="13"/>
      <c r="E30" s="14" t="s">
        <v>14</v>
      </c>
      <c r="F30" s="14" t="s">
        <v>14</v>
      </c>
      <c r="G30" s="14" t="s">
        <v>14</v>
      </c>
      <c r="H30" s="14" t="s">
        <v>14</v>
      </c>
      <c r="I30" s="14" t="s">
        <v>14</v>
      </c>
      <c r="J30" s="14" t="s">
        <v>14</v>
      </c>
      <c r="K30" s="14" t="s">
        <v>14</v>
      </c>
      <c r="L30" s="14" t="s">
        <v>14</v>
      </c>
      <c r="M30" s="14" t="s">
        <v>14</v>
      </c>
      <c r="N30" s="14" t="s">
        <v>14</v>
      </c>
      <c r="O30" s="7" t="s">
        <v>14</v>
      </c>
    </row>
    <row r="31" spans="1:15" ht="16.5" customHeight="1" x14ac:dyDescent="0.3">
      <c r="A31" s="16" t="s">
        <v>35</v>
      </c>
      <c r="B31" s="17" t="s">
        <v>36</v>
      </c>
      <c r="C31" s="18"/>
      <c r="D31" s="18"/>
      <c r="E31" s="19">
        <v>571.52</v>
      </c>
      <c r="F31" s="19">
        <v>862.97</v>
      </c>
      <c r="G31" s="19">
        <v>0</v>
      </c>
      <c r="H31" s="19">
        <v>2333.6600000000003</v>
      </c>
      <c r="I31" s="19">
        <v>381.78999999999996</v>
      </c>
      <c r="J31" s="19">
        <v>502.52</v>
      </c>
      <c r="K31" s="19">
        <v>0</v>
      </c>
      <c r="L31" s="19">
        <v>0</v>
      </c>
      <c r="M31" s="19">
        <v>282</v>
      </c>
      <c r="N31" s="20">
        <f t="shared" ref="N31:N42" si="4">SUM(E31:M31)</f>
        <v>4934.4600000000009</v>
      </c>
      <c r="O31" s="19">
        <v>5165.6100000000006</v>
      </c>
    </row>
    <row r="32" spans="1:15" ht="16.5" customHeight="1" x14ac:dyDescent="0.3">
      <c r="A32" s="22" t="s">
        <v>41</v>
      </c>
      <c r="B32" s="23" t="s">
        <v>42</v>
      </c>
      <c r="C32" s="24"/>
      <c r="D32" s="24"/>
      <c r="E32" s="19">
        <v>657.57999999999993</v>
      </c>
      <c r="F32" s="19">
        <v>862.45</v>
      </c>
      <c r="G32" s="19">
        <v>0</v>
      </c>
      <c r="H32" s="19">
        <v>40.88000000000001</v>
      </c>
      <c r="I32" s="19">
        <v>455.83999999999992</v>
      </c>
      <c r="J32" s="19">
        <v>242.88</v>
      </c>
      <c r="K32" s="19">
        <v>0</v>
      </c>
      <c r="L32" s="19">
        <v>0</v>
      </c>
      <c r="M32" s="19">
        <v>240</v>
      </c>
      <c r="N32" s="20">
        <f t="shared" si="4"/>
        <v>2499.63</v>
      </c>
      <c r="O32" s="19">
        <v>4390.7699999999995</v>
      </c>
    </row>
    <row r="33" spans="1:15" ht="16.5" customHeight="1" x14ac:dyDescent="0.3">
      <c r="A33" s="16" t="s">
        <v>97</v>
      </c>
      <c r="B33" s="17" t="s">
        <v>98</v>
      </c>
      <c r="C33" s="18">
        <v>45572</v>
      </c>
      <c r="D33" s="18"/>
      <c r="E33" s="19">
        <v>0</v>
      </c>
      <c r="F33" s="19">
        <v>370.95</v>
      </c>
      <c r="G33" s="19">
        <v>0</v>
      </c>
      <c r="H33" s="19">
        <v>731.09999999999991</v>
      </c>
      <c r="I33" s="19">
        <v>0</v>
      </c>
      <c r="J33" s="19">
        <v>115.05</v>
      </c>
      <c r="K33" s="19">
        <v>0</v>
      </c>
      <c r="L33" s="19">
        <v>0</v>
      </c>
      <c r="M33" s="19">
        <v>0</v>
      </c>
      <c r="N33" s="20">
        <f t="shared" si="4"/>
        <v>1217.0999999999999</v>
      </c>
      <c r="O33" s="19">
        <v>0</v>
      </c>
    </row>
    <row r="34" spans="1:15" ht="16.5" customHeight="1" x14ac:dyDescent="0.3">
      <c r="A34" s="16" t="s">
        <v>50</v>
      </c>
      <c r="B34" s="17" t="s">
        <v>51</v>
      </c>
      <c r="C34" s="18"/>
      <c r="D34" s="18"/>
      <c r="E34" s="19">
        <v>263.25</v>
      </c>
      <c r="F34" s="19">
        <v>5650.9899999999989</v>
      </c>
      <c r="G34" s="19">
        <v>0</v>
      </c>
      <c r="H34" s="19">
        <v>3959.8</v>
      </c>
      <c r="I34" s="19">
        <v>458.15</v>
      </c>
      <c r="J34" s="19">
        <v>785.34</v>
      </c>
      <c r="K34" s="19">
        <v>0</v>
      </c>
      <c r="L34" s="19">
        <v>0</v>
      </c>
      <c r="M34" s="19">
        <v>294</v>
      </c>
      <c r="N34" s="20">
        <f t="shared" si="4"/>
        <v>11411.529999999999</v>
      </c>
      <c r="O34" s="19">
        <v>6306.8200000000006</v>
      </c>
    </row>
    <row r="35" spans="1:15" ht="16.5" customHeight="1" x14ac:dyDescent="0.3">
      <c r="A35" s="22" t="s">
        <v>99</v>
      </c>
      <c r="B35" s="23" t="s">
        <v>100</v>
      </c>
      <c r="C35" s="24">
        <v>45558</v>
      </c>
      <c r="D35" s="24"/>
      <c r="E35" s="19">
        <v>0</v>
      </c>
      <c r="F35" s="19">
        <v>566.5</v>
      </c>
      <c r="G35" s="19">
        <v>0</v>
      </c>
      <c r="H35" s="19">
        <v>2153.5</v>
      </c>
      <c r="I35" s="19">
        <v>18</v>
      </c>
      <c r="J35" s="19">
        <v>282.63</v>
      </c>
      <c r="K35" s="19">
        <v>0</v>
      </c>
      <c r="L35" s="19">
        <v>0</v>
      </c>
      <c r="M35" s="19">
        <v>144</v>
      </c>
      <c r="N35" s="20">
        <f t="shared" si="4"/>
        <v>3164.63</v>
      </c>
      <c r="O35" s="19">
        <v>0</v>
      </c>
    </row>
    <row r="36" spans="1:15" ht="16.5" customHeight="1" x14ac:dyDescent="0.3">
      <c r="A36" s="22" t="s">
        <v>45</v>
      </c>
      <c r="B36" s="23" t="s">
        <v>46</v>
      </c>
      <c r="C36" s="18"/>
      <c r="D36" s="24"/>
      <c r="E36" s="19">
        <v>136.36000000000001</v>
      </c>
      <c r="F36" s="19">
        <v>4103.1900000000005</v>
      </c>
      <c r="G36" s="19">
        <v>0</v>
      </c>
      <c r="H36" s="19">
        <v>6144.9399999999978</v>
      </c>
      <c r="I36" s="19">
        <v>776.64000000000021</v>
      </c>
      <c r="J36" s="19">
        <v>721.06999999999982</v>
      </c>
      <c r="K36" s="19">
        <v>0</v>
      </c>
      <c r="L36" s="19">
        <v>170.78999999999996</v>
      </c>
      <c r="M36" s="19">
        <v>240</v>
      </c>
      <c r="N36" s="20">
        <f t="shared" si="4"/>
        <v>12292.989999999998</v>
      </c>
      <c r="O36" s="19">
        <v>13968.43</v>
      </c>
    </row>
    <row r="37" spans="1:15" ht="16.5" customHeight="1" x14ac:dyDescent="0.3">
      <c r="A37" s="16" t="s">
        <v>101</v>
      </c>
      <c r="B37" s="17" t="s">
        <v>48</v>
      </c>
      <c r="C37" s="24">
        <v>45693</v>
      </c>
      <c r="D37" s="18"/>
      <c r="E37" s="19">
        <v>0</v>
      </c>
      <c r="F37" s="19">
        <v>0</v>
      </c>
      <c r="G37" s="19">
        <v>0</v>
      </c>
      <c r="H37" s="19">
        <v>385.8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20">
        <f t="shared" si="4"/>
        <v>385.8</v>
      </c>
      <c r="O37" s="19">
        <v>0</v>
      </c>
    </row>
    <row r="38" spans="1:15" ht="16.5" customHeight="1" x14ac:dyDescent="0.3">
      <c r="A38" s="16" t="s">
        <v>39</v>
      </c>
      <c r="B38" s="17" t="s">
        <v>40</v>
      </c>
      <c r="C38" s="25"/>
      <c r="D38" s="18"/>
      <c r="E38" s="19">
        <v>389.09000000000003</v>
      </c>
      <c r="F38" s="19">
        <v>3155.46</v>
      </c>
      <c r="G38" s="19">
        <v>0</v>
      </c>
      <c r="H38" s="19">
        <v>3282.1200000000003</v>
      </c>
      <c r="I38" s="19">
        <v>635.53</v>
      </c>
      <c r="J38" s="19">
        <v>520.51999999999987</v>
      </c>
      <c r="K38" s="19">
        <v>0</v>
      </c>
      <c r="L38" s="19">
        <v>0</v>
      </c>
      <c r="M38" s="19">
        <v>288</v>
      </c>
      <c r="N38" s="20">
        <f t="shared" si="4"/>
        <v>8270.7199999999993</v>
      </c>
      <c r="O38" s="19">
        <v>8794.2900000000009</v>
      </c>
    </row>
    <row r="39" spans="1:15" ht="16.5" customHeight="1" x14ac:dyDescent="0.3">
      <c r="A39" s="16" t="s">
        <v>49</v>
      </c>
      <c r="B39" s="17" t="s">
        <v>48</v>
      </c>
      <c r="C39" s="38"/>
      <c r="D39" s="18">
        <v>45697</v>
      </c>
      <c r="E39" s="19">
        <v>152.93</v>
      </c>
      <c r="F39" s="19">
        <v>768.78</v>
      </c>
      <c r="G39" s="19">
        <v>0</v>
      </c>
      <c r="H39" s="19">
        <v>1033.5999999999999</v>
      </c>
      <c r="I39" s="19">
        <v>22.7</v>
      </c>
      <c r="J39" s="19">
        <v>199.23999999999998</v>
      </c>
      <c r="K39" s="19">
        <v>0</v>
      </c>
      <c r="L39" s="19">
        <v>15</v>
      </c>
      <c r="M39" s="19">
        <v>0</v>
      </c>
      <c r="N39" s="20">
        <f t="shared" si="4"/>
        <v>2192.25</v>
      </c>
      <c r="O39" s="19">
        <v>1419.83</v>
      </c>
    </row>
    <row r="40" spans="1:15" ht="16.5" customHeight="1" x14ac:dyDescent="0.3">
      <c r="A40" s="16" t="s">
        <v>47</v>
      </c>
      <c r="B40" s="17" t="s">
        <v>48</v>
      </c>
      <c r="C40" s="18"/>
      <c r="D40" s="18">
        <v>45697</v>
      </c>
      <c r="E40" s="19">
        <v>0</v>
      </c>
      <c r="F40" s="19">
        <v>705.18999999999994</v>
      </c>
      <c r="G40" s="19">
        <v>0</v>
      </c>
      <c r="H40" s="19">
        <v>956.09999999999991</v>
      </c>
      <c r="I40" s="19">
        <v>30</v>
      </c>
      <c r="J40" s="19">
        <v>127.36000000000001</v>
      </c>
      <c r="K40" s="19">
        <v>5</v>
      </c>
      <c r="L40" s="19">
        <v>15</v>
      </c>
      <c r="M40" s="19">
        <v>0</v>
      </c>
      <c r="N40" s="20">
        <f t="shared" si="4"/>
        <v>1838.65</v>
      </c>
      <c r="O40" s="19">
        <v>910.94999999999982</v>
      </c>
    </row>
    <row r="41" spans="1:15" ht="16.5" customHeight="1" x14ac:dyDescent="0.3">
      <c r="A41" s="16" t="s">
        <v>43</v>
      </c>
      <c r="B41" s="17" t="s">
        <v>44</v>
      </c>
      <c r="C41" s="18"/>
      <c r="D41" s="18"/>
      <c r="E41" s="19">
        <v>477.28</v>
      </c>
      <c r="F41" s="19">
        <v>1503.36</v>
      </c>
      <c r="G41" s="19">
        <v>84.28</v>
      </c>
      <c r="H41" s="19">
        <v>1610.9800000000005</v>
      </c>
      <c r="I41" s="19">
        <v>242.8</v>
      </c>
      <c r="J41" s="19">
        <v>494.84000000000003</v>
      </c>
      <c r="K41" s="19">
        <v>0</v>
      </c>
      <c r="L41" s="19">
        <v>0</v>
      </c>
      <c r="M41" s="19">
        <v>270</v>
      </c>
      <c r="N41" s="20">
        <f t="shared" si="4"/>
        <v>4683.5400000000009</v>
      </c>
      <c r="O41" s="19">
        <v>4977.13</v>
      </c>
    </row>
    <row r="42" spans="1:15" ht="16.5" customHeight="1" x14ac:dyDescent="0.3">
      <c r="A42" s="16" t="s">
        <v>37</v>
      </c>
      <c r="B42" s="17" t="s">
        <v>38</v>
      </c>
      <c r="C42" s="18"/>
      <c r="D42" s="18"/>
      <c r="E42" s="19">
        <v>0</v>
      </c>
      <c r="F42" s="19">
        <v>1587.2</v>
      </c>
      <c r="G42" s="19">
        <v>464.56</v>
      </c>
      <c r="H42" s="19">
        <v>1710.8800000000003</v>
      </c>
      <c r="I42" s="19">
        <v>898.57999999999981</v>
      </c>
      <c r="J42" s="19">
        <v>666.08000000000015</v>
      </c>
      <c r="K42" s="19">
        <v>0</v>
      </c>
      <c r="L42" s="19">
        <v>14.480000000000018</v>
      </c>
      <c r="M42" s="19">
        <v>270</v>
      </c>
      <c r="N42" s="20">
        <f t="shared" si="4"/>
        <v>5611.7800000000007</v>
      </c>
      <c r="O42" s="19">
        <v>5844.36</v>
      </c>
    </row>
    <row r="43" spans="1:15" x14ac:dyDescent="0.3">
      <c r="A43" s="26" t="s">
        <v>29</v>
      </c>
      <c r="B43" s="27"/>
      <c r="C43" s="26"/>
      <c r="D43" s="26"/>
      <c r="E43" s="28">
        <f t="shared" ref="E43:O43" si="5">SUM(E31:E42)</f>
        <v>2648.01</v>
      </c>
      <c r="F43" s="28">
        <f t="shared" si="5"/>
        <v>20137.04</v>
      </c>
      <c r="G43" s="28">
        <f t="shared" si="5"/>
        <v>548.84</v>
      </c>
      <c r="H43" s="28">
        <f t="shared" si="5"/>
        <v>24343.359999999993</v>
      </c>
      <c r="I43" s="28">
        <f t="shared" si="5"/>
        <v>3920.0299999999997</v>
      </c>
      <c r="J43" s="28">
        <f t="shared" si="5"/>
        <v>4657.53</v>
      </c>
      <c r="K43" s="28">
        <f t="shared" si="5"/>
        <v>5</v>
      </c>
      <c r="L43" s="28">
        <f t="shared" si="5"/>
        <v>215.26999999999998</v>
      </c>
      <c r="M43" s="28">
        <f t="shared" si="5"/>
        <v>2028</v>
      </c>
      <c r="N43" s="28">
        <f t="shared" si="5"/>
        <v>58503.08</v>
      </c>
      <c r="O43" s="28">
        <f t="shared" si="5"/>
        <v>51778.189999999995</v>
      </c>
    </row>
    <row r="45" spans="1:15" ht="28.5" x14ac:dyDescent="0.45">
      <c r="A45" s="39" t="s">
        <v>52</v>
      </c>
    </row>
    <row r="47" spans="1:15" x14ac:dyDescent="0.3">
      <c r="A47" s="6" t="s">
        <v>1</v>
      </c>
      <c r="B47" s="5" t="s">
        <v>2</v>
      </c>
      <c r="C47" s="7" t="s">
        <v>3</v>
      </c>
      <c r="D47" s="7" t="s">
        <v>4</v>
      </c>
      <c r="E47" s="8" t="s">
        <v>5</v>
      </c>
      <c r="F47" s="8" t="s">
        <v>6</v>
      </c>
      <c r="G47" s="8" t="s">
        <v>7</v>
      </c>
      <c r="H47" s="9" t="s">
        <v>8</v>
      </c>
      <c r="I47" s="8" t="s">
        <v>9</v>
      </c>
      <c r="J47" s="8" t="s">
        <v>10</v>
      </c>
      <c r="K47" s="8" t="s">
        <v>11</v>
      </c>
      <c r="L47" s="8" t="s">
        <v>12</v>
      </c>
      <c r="M47" s="8" t="s">
        <v>13</v>
      </c>
      <c r="N47" s="8" t="s">
        <v>89</v>
      </c>
      <c r="O47" s="10" t="s">
        <v>90</v>
      </c>
    </row>
    <row r="48" spans="1:15" x14ac:dyDescent="0.3">
      <c r="A48" s="11"/>
      <c r="B48" s="12"/>
      <c r="C48" s="11"/>
      <c r="D48" s="13"/>
      <c r="E48" s="8" t="s">
        <v>14</v>
      </c>
      <c r="F48" s="8" t="s">
        <v>14</v>
      </c>
      <c r="G48" s="14" t="s">
        <v>14</v>
      </c>
      <c r="H48" s="8" t="s">
        <v>14</v>
      </c>
      <c r="I48" s="8" t="s">
        <v>14</v>
      </c>
      <c r="J48" s="8" t="s">
        <v>14</v>
      </c>
      <c r="K48" s="8" t="s">
        <v>14</v>
      </c>
      <c r="L48" s="8" t="s">
        <v>14</v>
      </c>
      <c r="M48" s="8" t="s">
        <v>14</v>
      </c>
      <c r="N48" s="8" t="s">
        <v>14</v>
      </c>
      <c r="O48" s="10" t="s">
        <v>14</v>
      </c>
    </row>
    <row r="49" spans="1:15" x14ac:dyDescent="0.3">
      <c r="A49" s="16" t="s">
        <v>53</v>
      </c>
      <c r="B49" s="15" t="s">
        <v>31</v>
      </c>
      <c r="C49" s="18"/>
      <c r="D49" s="18"/>
      <c r="E49" s="19">
        <v>0</v>
      </c>
      <c r="F49" s="19">
        <v>94.69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20">
        <f t="shared" ref="N49:N55" si="6">SUM(E49:M49)</f>
        <v>94.69</v>
      </c>
      <c r="O49" s="19">
        <v>483.46999999999997</v>
      </c>
    </row>
    <row r="50" spans="1:15" x14ac:dyDescent="0.3">
      <c r="A50" s="16" t="s">
        <v>102</v>
      </c>
      <c r="B50" s="15" t="s">
        <v>31</v>
      </c>
      <c r="C50" s="18">
        <v>45615</v>
      </c>
      <c r="D50" s="18"/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20">
        <f t="shared" si="6"/>
        <v>0</v>
      </c>
      <c r="O50" s="19">
        <v>0</v>
      </c>
    </row>
    <row r="51" spans="1:15" x14ac:dyDescent="0.3">
      <c r="A51" s="22" t="s">
        <v>55</v>
      </c>
      <c r="B51" s="21" t="s">
        <v>31</v>
      </c>
      <c r="C51" s="24">
        <v>45017</v>
      </c>
      <c r="D51" s="24"/>
      <c r="E51" s="19">
        <v>0</v>
      </c>
      <c r="F51" s="19">
        <v>94.69</v>
      </c>
      <c r="G51" s="19">
        <v>0</v>
      </c>
      <c r="H51" s="19">
        <v>452.69</v>
      </c>
      <c r="I51" s="19">
        <v>0</v>
      </c>
      <c r="J51" s="19">
        <v>34.159999999999997</v>
      </c>
      <c r="K51" s="19">
        <v>0</v>
      </c>
      <c r="L51" s="19">
        <v>0</v>
      </c>
      <c r="M51" s="19">
        <v>0</v>
      </c>
      <c r="N51" s="20">
        <f t="shared" si="6"/>
        <v>581.54</v>
      </c>
      <c r="O51" s="19">
        <v>185</v>
      </c>
    </row>
    <row r="52" spans="1:15" x14ac:dyDescent="0.3">
      <c r="A52" s="22" t="s">
        <v>103</v>
      </c>
      <c r="B52" s="21" t="s">
        <v>31</v>
      </c>
      <c r="C52" s="24">
        <v>45615</v>
      </c>
      <c r="D52" s="24"/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20">
        <f t="shared" si="6"/>
        <v>0</v>
      </c>
      <c r="O52" s="19">
        <v>0</v>
      </c>
    </row>
    <row r="53" spans="1:15" x14ac:dyDescent="0.3">
      <c r="A53" s="22" t="s">
        <v>56</v>
      </c>
      <c r="B53" s="21" t="s">
        <v>31</v>
      </c>
      <c r="C53" s="24">
        <v>45017</v>
      </c>
      <c r="D53" s="24"/>
      <c r="E53" s="19">
        <v>0</v>
      </c>
      <c r="F53" s="19">
        <v>107</v>
      </c>
      <c r="G53" s="19">
        <v>0</v>
      </c>
      <c r="H53" s="19">
        <v>529.70000000000005</v>
      </c>
      <c r="I53" s="19">
        <v>149.94999999999999</v>
      </c>
      <c r="J53" s="19">
        <v>47.65</v>
      </c>
      <c r="K53" s="19">
        <v>0</v>
      </c>
      <c r="L53" s="19">
        <v>0</v>
      </c>
      <c r="M53" s="19">
        <v>0</v>
      </c>
      <c r="N53" s="20">
        <f t="shared" si="6"/>
        <v>834.30000000000007</v>
      </c>
      <c r="O53" s="19">
        <v>935.19</v>
      </c>
    </row>
    <row r="54" spans="1:15" x14ac:dyDescent="0.3">
      <c r="A54" s="22" t="s">
        <v>54</v>
      </c>
      <c r="B54" s="21" t="s">
        <v>31</v>
      </c>
      <c r="C54" s="24">
        <v>45017</v>
      </c>
      <c r="D54" s="24"/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20">
        <f t="shared" si="6"/>
        <v>0</v>
      </c>
      <c r="O54" s="19">
        <v>0</v>
      </c>
    </row>
    <row r="55" spans="1:15" x14ac:dyDescent="0.3">
      <c r="A55" s="22" t="s">
        <v>104</v>
      </c>
      <c r="B55" s="21" t="s">
        <v>31</v>
      </c>
      <c r="C55" s="24">
        <v>45717</v>
      </c>
      <c r="D55" s="24"/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20">
        <f t="shared" si="6"/>
        <v>0</v>
      </c>
      <c r="O55" s="19">
        <v>0</v>
      </c>
    </row>
    <row r="56" spans="1:15" x14ac:dyDescent="0.3">
      <c r="A56" s="26" t="s">
        <v>29</v>
      </c>
      <c r="B56" s="27"/>
      <c r="C56" s="26"/>
      <c r="D56" s="26"/>
      <c r="E56" s="28">
        <f t="shared" ref="E56:O56" si="7">SUM(E49:E55)</f>
        <v>0</v>
      </c>
      <c r="F56" s="28">
        <f>SUM(F49:F55)</f>
        <v>296.38</v>
      </c>
      <c r="G56" s="28">
        <f t="shared" si="7"/>
        <v>0</v>
      </c>
      <c r="H56" s="28">
        <f t="shared" si="7"/>
        <v>982.3900000000001</v>
      </c>
      <c r="I56" s="28">
        <f>SUM(I49:I55)</f>
        <v>149.94999999999999</v>
      </c>
      <c r="J56" s="28">
        <f>SUM(J49:J55)</f>
        <v>81.81</v>
      </c>
      <c r="K56" s="28">
        <f t="shared" si="7"/>
        <v>0</v>
      </c>
      <c r="L56" s="28">
        <f t="shared" si="7"/>
        <v>0</v>
      </c>
      <c r="M56" s="28">
        <f>SUM(M49:M55)</f>
        <v>0</v>
      </c>
      <c r="N56" s="28">
        <f t="shared" si="7"/>
        <v>1510.5300000000002</v>
      </c>
      <c r="O56" s="28">
        <f t="shared" si="7"/>
        <v>1603.66</v>
      </c>
    </row>
    <row r="57" spans="1:15" x14ac:dyDescent="0.3">
      <c r="B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5" ht="28.5" x14ac:dyDescent="0.45">
      <c r="A58" s="39" t="s">
        <v>57</v>
      </c>
      <c r="B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5" x14ac:dyDescent="0.3">
      <c r="B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5" x14ac:dyDescent="0.3">
      <c r="A60" s="6" t="s">
        <v>1</v>
      </c>
      <c r="B60" s="5" t="s">
        <v>2</v>
      </c>
      <c r="C60" s="7" t="s">
        <v>3</v>
      </c>
      <c r="D60" s="7" t="s">
        <v>4</v>
      </c>
      <c r="E60" s="8" t="s">
        <v>5</v>
      </c>
      <c r="F60" s="8" t="s">
        <v>6</v>
      </c>
      <c r="G60" s="8" t="s">
        <v>7</v>
      </c>
      <c r="H60" s="9" t="s">
        <v>8</v>
      </c>
      <c r="I60" s="8" t="s">
        <v>9</v>
      </c>
      <c r="J60" s="8" t="s">
        <v>10</v>
      </c>
      <c r="K60" s="8" t="s">
        <v>11</v>
      </c>
      <c r="L60" s="8" t="s">
        <v>12</v>
      </c>
      <c r="M60" s="8" t="s">
        <v>13</v>
      </c>
      <c r="N60" s="8" t="s">
        <v>89</v>
      </c>
      <c r="O60" s="10" t="s">
        <v>90</v>
      </c>
    </row>
    <row r="61" spans="1:15" x14ac:dyDescent="0.3">
      <c r="A61" s="11"/>
      <c r="B61" s="12"/>
      <c r="C61" s="11"/>
      <c r="D61" s="13"/>
      <c r="E61" s="8" t="s">
        <v>14</v>
      </c>
      <c r="F61" s="8" t="s">
        <v>14</v>
      </c>
      <c r="G61" s="14" t="s">
        <v>14</v>
      </c>
      <c r="H61" s="8" t="s">
        <v>14</v>
      </c>
      <c r="I61" s="8" t="s">
        <v>14</v>
      </c>
      <c r="J61" s="8" t="s">
        <v>14</v>
      </c>
      <c r="K61" s="8" t="s">
        <v>14</v>
      </c>
      <c r="L61" s="8" t="s">
        <v>14</v>
      </c>
      <c r="M61" s="8" t="s">
        <v>14</v>
      </c>
      <c r="N61" s="8" t="s">
        <v>14</v>
      </c>
      <c r="O61" s="10" t="s">
        <v>14</v>
      </c>
    </row>
    <row r="62" spans="1:15" x14ac:dyDescent="0.3">
      <c r="A62" s="16" t="s">
        <v>62</v>
      </c>
      <c r="B62" s="15" t="s">
        <v>31</v>
      </c>
      <c r="C62" s="18"/>
      <c r="D62" s="18"/>
      <c r="E62" s="19">
        <v>0</v>
      </c>
      <c r="F62" s="19">
        <v>0</v>
      </c>
      <c r="G62" s="19">
        <v>0</v>
      </c>
      <c r="H62" s="19">
        <v>74.8</v>
      </c>
      <c r="I62" s="19">
        <v>108</v>
      </c>
      <c r="J62" s="19">
        <v>47.95</v>
      </c>
      <c r="K62" s="19">
        <v>0</v>
      </c>
      <c r="L62" s="19">
        <v>0</v>
      </c>
      <c r="M62" s="19">
        <v>0</v>
      </c>
      <c r="N62" s="20">
        <f t="shared" ref="N62:N68" si="8">SUM(E62:M62)</f>
        <v>230.75</v>
      </c>
      <c r="O62" s="19">
        <v>116.8</v>
      </c>
    </row>
    <row r="63" spans="1:15" x14ac:dyDescent="0.3">
      <c r="A63" s="16" t="s">
        <v>59</v>
      </c>
      <c r="B63" s="15" t="s">
        <v>31</v>
      </c>
      <c r="C63" s="18"/>
      <c r="D63" s="18"/>
      <c r="E63" s="19">
        <v>0</v>
      </c>
      <c r="F63" s="19">
        <v>0</v>
      </c>
      <c r="G63" s="19">
        <v>0</v>
      </c>
      <c r="H63" s="19">
        <v>84.8</v>
      </c>
      <c r="I63" s="19">
        <v>0</v>
      </c>
      <c r="J63" s="19">
        <v>23.3</v>
      </c>
      <c r="K63" s="19">
        <v>0</v>
      </c>
      <c r="L63" s="19">
        <v>0</v>
      </c>
      <c r="M63" s="19">
        <v>0</v>
      </c>
      <c r="N63" s="20">
        <f t="shared" si="8"/>
        <v>108.1</v>
      </c>
      <c r="O63" s="19">
        <v>161.30000000000001</v>
      </c>
    </row>
    <row r="64" spans="1:15" x14ac:dyDescent="0.3">
      <c r="A64" s="16" t="s">
        <v>60</v>
      </c>
      <c r="B64" s="15" t="s">
        <v>31</v>
      </c>
      <c r="C64" s="18"/>
      <c r="D64" s="18">
        <v>45747</v>
      </c>
      <c r="E64" s="19">
        <v>0</v>
      </c>
      <c r="F64" s="19">
        <v>205.4</v>
      </c>
      <c r="G64" s="19">
        <v>0</v>
      </c>
      <c r="H64" s="19">
        <v>117.3</v>
      </c>
      <c r="I64" s="19">
        <v>214.2</v>
      </c>
      <c r="J64" s="19">
        <v>37.950000000000003</v>
      </c>
      <c r="K64" s="19">
        <v>0</v>
      </c>
      <c r="L64" s="19">
        <v>0</v>
      </c>
      <c r="M64" s="19">
        <v>0</v>
      </c>
      <c r="N64" s="20">
        <f t="shared" si="8"/>
        <v>574.85</v>
      </c>
      <c r="O64" s="19">
        <v>380</v>
      </c>
    </row>
    <row r="65" spans="1:15" x14ac:dyDescent="0.3">
      <c r="A65" s="16" t="s">
        <v>58</v>
      </c>
      <c r="B65" s="15" t="s">
        <v>31</v>
      </c>
      <c r="C65" s="18"/>
      <c r="D65" s="18">
        <v>45688</v>
      </c>
      <c r="E65" s="19">
        <v>0</v>
      </c>
      <c r="F65" s="19">
        <v>339.69</v>
      </c>
      <c r="G65" s="19">
        <v>0</v>
      </c>
      <c r="H65" s="19">
        <v>43</v>
      </c>
      <c r="I65" s="19">
        <v>147.6</v>
      </c>
      <c r="J65" s="19">
        <v>50.45</v>
      </c>
      <c r="K65" s="19">
        <v>0</v>
      </c>
      <c r="L65" s="19">
        <v>0</v>
      </c>
      <c r="M65" s="19">
        <v>0</v>
      </c>
      <c r="N65" s="20">
        <f t="shared" si="8"/>
        <v>580.74</v>
      </c>
      <c r="O65" s="19">
        <v>1202.0999999999999</v>
      </c>
    </row>
    <row r="66" spans="1:15" x14ac:dyDescent="0.3">
      <c r="A66" s="22" t="s">
        <v>61</v>
      </c>
      <c r="B66" s="21" t="s">
        <v>31</v>
      </c>
      <c r="C66" s="24"/>
      <c r="D66" s="24"/>
      <c r="E66" s="19">
        <v>0</v>
      </c>
      <c r="F66" s="19">
        <v>366</v>
      </c>
      <c r="G66" s="19">
        <v>0</v>
      </c>
      <c r="H66" s="19">
        <v>207.89999999999998</v>
      </c>
      <c r="I66" s="19">
        <v>0</v>
      </c>
      <c r="J66" s="19">
        <v>75.97</v>
      </c>
      <c r="K66" s="19">
        <v>0</v>
      </c>
      <c r="L66" s="19">
        <v>0</v>
      </c>
      <c r="M66" s="19">
        <v>0</v>
      </c>
      <c r="N66" s="20">
        <f t="shared" si="8"/>
        <v>649.87</v>
      </c>
      <c r="O66" s="19">
        <v>282</v>
      </c>
    </row>
    <row r="67" spans="1:15" x14ac:dyDescent="0.3">
      <c r="A67" s="22" t="s">
        <v>105</v>
      </c>
      <c r="B67" s="21" t="s">
        <v>31</v>
      </c>
      <c r="C67" s="24">
        <v>45691</v>
      </c>
      <c r="D67" s="24"/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20">
        <f t="shared" si="8"/>
        <v>0</v>
      </c>
      <c r="O67" s="19">
        <v>0</v>
      </c>
    </row>
    <row r="68" spans="1:15" x14ac:dyDescent="0.3">
      <c r="A68" s="22" t="s">
        <v>106</v>
      </c>
      <c r="B68" s="21" t="s">
        <v>31</v>
      </c>
      <c r="C68" s="24">
        <v>45717</v>
      </c>
      <c r="D68" s="24"/>
      <c r="E68" s="19">
        <v>0</v>
      </c>
      <c r="F68" s="19">
        <v>0</v>
      </c>
      <c r="G68" s="19">
        <v>0</v>
      </c>
      <c r="H68" s="19">
        <v>45.900000000000006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20">
        <f t="shared" si="8"/>
        <v>45.900000000000006</v>
      </c>
      <c r="O68" s="19">
        <v>0</v>
      </c>
    </row>
    <row r="69" spans="1:15" x14ac:dyDescent="0.3">
      <c r="A69" s="26" t="s">
        <v>29</v>
      </c>
      <c r="B69" s="27"/>
      <c r="C69" s="26"/>
      <c r="D69" s="26"/>
      <c r="E69" s="28">
        <f t="shared" ref="E69:O69" si="9">SUM(E62:E68)</f>
        <v>0</v>
      </c>
      <c r="F69" s="28">
        <f t="shared" si="9"/>
        <v>911.09</v>
      </c>
      <c r="G69" s="28">
        <f t="shared" si="9"/>
        <v>0</v>
      </c>
      <c r="H69" s="28">
        <f t="shared" si="9"/>
        <v>573.69999999999993</v>
      </c>
      <c r="I69" s="28">
        <f t="shared" si="9"/>
        <v>469.79999999999995</v>
      </c>
      <c r="J69" s="28">
        <f t="shared" si="9"/>
        <v>235.62</v>
      </c>
      <c r="K69" s="28">
        <f t="shared" si="9"/>
        <v>0</v>
      </c>
      <c r="L69" s="28">
        <f t="shared" si="9"/>
        <v>0</v>
      </c>
      <c r="M69" s="28">
        <f t="shared" si="9"/>
        <v>0</v>
      </c>
      <c r="N69" s="28">
        <f>SUM(N62:N68)</f>
        <v>2190.21</v>
      </c>
      <c r="O69" s="28">
        <f t="shared" si="9"/>
        <v>2142.1999999999998</v>
      </c>
    </row>
    <row r="70" spans="1:15" x14ac:dyDescent="0.3">
      <c r="B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5" ht="28.5" x14ac:dyDescent="0.45">
      <c r="A71" s="39" t="s">
        <v>63</v>
      </c>
      <c r="B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5" x14ac:dyDescent="0.3">
      <c r="B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5" x14ac:dyDescent="0.3">
      <c r="A73" s="6" t="s">
        <v>1</v>
      </c>
      <c r="B73" s="5" t="s">
        <v>2</v>
      </c>
      <c r="C73" s="7" t="s">
        <v>3</v>
      </c>
      <c r="D73" s="7" t="s">
        <v>4</v>
      </c>
      <c r="E73" s="8" t="s">
        <v>5</v>
      </c>
      <c r="F73" s="8" t="s">
        <v>6</v>
      </c>
      <c r="G73" s="8" t="s">
        <v>7</v>
      </c>
      <c r="H73" s="9" t="s">
        <v>8</v>
      </c>
      <c r="I73" s="8" t="s">
        <v>9</v>
      </c>
      <c r="J73" s="8" t="s">
        <v>10</v>
      </c>
      <c r="K73" s="8" t="s">
        <v>11</v>
      </c>
      <c r="L73" s="8" t="s">
        <v>12</v>
      </c>
      <c r="M73" s="8" t="s">
        <v>13</v>
      </c>
      <c r="N73" s="8" t="s">
        <v>89</v>
      </c>
      <c r="O73" s="10" t="s">
        <v>90</v>
      </c>
    </row>
    <row r="74" spans="1:15" x14ac:dyDescent="0.3">
      <c r="A74" s="11"/>
      <c r="B74" s="12"/>
      <c r="C74" s="11"/>
      <c r="D74" s="13"/>
      <c r="E74" s="8" t="s">
        <v>14</v>
      </c>
      <c r="F74" s="8" t="s">
        <v>14</v>
      </c>
      <c r="G74" s="14" t="s">
        <v>14</v>
      </c>
      <c r="H74" s="8" t="s">
        <v>14</v>
      </c>
      <c r="I74" s="8" t="s">
        <v>14</v>
      </c>
      <c r="J74" s="8" t="s">
        <v>14</v>
      </c>
      <c r="K74" s="8" t="s">
        <v>14</v>
      </c>
      <c r="L74" s="8" t="s">
        <v>14</v>
      </c>
      <c r="M74" s="8" t="s">
        <v>14</v>
      </c>
      <c r="N74" s="8" t="s">
        <v>14</v>
      </c>
      <c r="O74" s="10" t="s">
        <v>14</v>
      </c>
    </row>
    <row r="75" spans="1:15" x14ac:dyDescent="0.3">
      <c r="A75" s="16" t="s">
        <v>64</v>
      </c>
      <c r="B75" s="15" t="s">
        <v>31</v>
      </c>
      <c r="C75" s="18"/>
      <c r="D75" s="18"/>
      <c r="E75" s="19">
        <v>0</v>
      </c>
      <c r="F75" s="19">
        <v>113</v>
      </c>
      <c r="G75" s="19">
        <v>0</v>
      </c>
      <c r="H75" s="19">
        <v>156.30000000000001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20">
        <f t="shared" ref="N75:N80" si="10">SUM(E75:M75)</f>
        <v>269.3</v>
      </c>
      <c r="O75" s="29">
        <v>584.70999999999992</v>
      </c>
    </row>
    <row r="76" spans="1:15" x14ac:dyDescent="0.3">
      <c r="A76" s="16" t="s">
        <v>67</v>
      </c>
      <c r="B76" s="15" t="s">
        <v>31</v>
      </c>
      <c r="C76" s="18"/>
      <c r="D76" s="18">
        <v>45727</v>
      </c>
      <c r="E76" s="19">
        <v>0</v>
      </c>
      <c r="F76" s="19">
        <v>410.5</v>
      </c>
      <c r="G76" s="19">
        <v>0</v>
      </c>
      <c r="H76" s="19">
        <v>10</v>
      </c>
      <c r="I76" s="19">
        <v>687.6</v>
      </c>
      <c r="J76" s="19">
        <v>20</v>
      </c>
      <c r="K76" s="19">
        <v>0</v>
      </c>
      <c r="L76" s="19">
        <v>0</v>
      </c>
      <c r="M76" s="19">
        <v>0</v>
      </c>
      <c r="N76" s="20">
        <f t="shared" si="10"/>
        <v>1128.0999999999999</v>
      </c>
      <c r="O76" s="29">
        <v>742.31</v>
      </c>
    </row>
    <row r="77" spans="1:15" x14ac:dyDescent="0.3">
      <c r="A77" s="16" t="s">
        <v>68</v>
      </c>
      <c r="B77" s="15" t="s">
        <v>31</v>
      </c>
      <c r="C77" s="18"/>
      <c r="D77" s="18">
        <v>45727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20">
        <f t="shared" si="10"/>
        <v>0</v>
      </c>
      <c r="O77" s="29">
        <v>0</v>
      </c>
    </row>
    <row r="78" spans="1:15" x14ac:dyDescent="0.3">
      <c r="A78" s="16" t="s">
        <v>65</v>
      </c>
      <c r="B78" s="15" t="s">
        <v>31</v>
      </c>
      <c r="C78" s="18"/>
      <c r="D78" s="18"/>
      <c r="E78" s="19">
        <v>0</v>
      </c>
      <c r="F78" s="19">
        <v>443.15</v>
      </c>
      <c r="G78" s="19">
        <v>0</v>
      </c>
      <c r="H78" s="19">
        <v>70.040000000000006</v>
      </c>
      <c r="I78" s="19">
        <v>571.15</v>
      </c>
      <c r="J78" s="19">
        <v>164.3</v>
      </c>
      <c r="K78" s="19">
        <v>0</v>
      </c>
      <c r="L78" s="19">
        <v>0</v>
      </c>
      <c r="M78" s="19">
        <v>0</v>
      </c>
      <c r="N78" s="20">
        <f t="shared" si="10"/>
        <v>1248.6399999999999</v>
      </c>
      <c r="O78" s="29">
        <v>1901.9699999999998</v>
      </c>
    </row>
    <row r="79" spans="1:15" x14ac:dyDescent="0.3">
      <c r="A79" s="16" t="s">
        <v>66</v>
      </c>
      <c r="B79" s="15" t="s">
        <v>31</v>
      </c>
      <c r="C79" s="18"/>
      <c r="D79" s="18">
        <v>45727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20">
        <f t="shared" si="10"/>
        <v>0</v>
      </c>
      <c r="O79" s="29">
        <v>38.4</v>
      </c>
    </row>
    <row r="80" spans="1:15" x14ac:dyDescent="0.3">
      <c r="A80" s="16" t="s">
        <v>69</v>
      </c>
      <c r="B80" s="15" t="s">
        <v>31</v>
      </c>
      <c r="C80" s="18"/>
      <c r="D80" s="18"/>
      <c r="E80" s="19">
        <v>140.91</v>
      </c>
      <c r="F80" s="19">
        <v>104</v>
      </c>
      <c r="G80" s="19">
        <v>0</v>
      </c>
      <c r="H80" s="19">
        <v>82.5</v>
      </c>
      <c r="I80" s="19">
        <v>151.35</v>
      </c>
      <c r="J80" s="19">
        <v>25</v>
      </c>
      <c r="K80" s="19">
        <v>0</v>
      </c>
      <c r="L80" s="19">
        <v>0</v>
      </c>
      <c r="M80" s="19">
        <v>0</v>
      </c>
      <c r="N80" s="20">
        <f t="shared" si="10"/>
        <v>503.76</v>
      </c>
      <c r="O80" s="29">
        <v>186.97</v>
      </c>
    </row>
    <row r="81" spans="1:15" x14ac:dyDescent="0.3">
      <c r="A81" s="16" t="s">
        <v>107</v>
      </c>
      <c r="B81" s="15" t="s">
        <v>31</v>
      </c>
      <c r="C81" s="18">
        <v>45717</v>
      </c>
      <c r="D81" s="18"/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20">
        <f>SUM(E81:M81)</f>
        <v>0</v>
      </c>
      <c r="O81" s="29">
        <v>0</v>
      </c>
    </row>
    <row r="82" spans="1:15" x14ac:dyDescent="0.3">
      <c r="A82" s="26" t="s">
        <v>29</v>
      </c>
      <c r="B82" s="27"/>
      <c r="C82" s="26"/>
      <c r="D82" s="26"/>
      <c r="E82" s="28">
        <f>SUM(E75:E81)</f>
        <v>140.91</v>
      </c>
      <c r="F82" s="28">
        <f t="shared" ref="F82:O82" si="11">SUM(F75:F81)</f>
        <v>1070.6500000000001</v>
      </c>
      <c r="G82" s="28">
        <f t="shared" si="11"/>
        <v>0</v>
      </c>
      <c r="H82" s="28">
        <f t="shared" si="11"/>
        <v>318.84000000000003</v>
      </c>
      <c r="I82" s="28">
        <f t="shared" si="11"/>
        <v>1410.1</v>
      </c>
      <c r="J82" s="28">
        <f t="shared" si="11"/>
        <v>209.3</v>
      </c>
      <c r="K82" s="28">
        <f t="shared" si="11"/>
        <v>0</v>
      </c>
      <c r="L82" s="28">
        <f t="shared" si="11"/>
        <v>0</v>
      </c>
      <c r="M82" s="28">
        <f t="shared" si="11"/>
        <v>0</v>
      </c>
      <c r="N82" s="28">
        <f>SUM(N75:N81)</f>
        <v>3149.8</v>
      </c>
      <c r="O82" s="28">
        <f t="shared" si="11"/>
        <v>3454.3599999999997</v>
      </c>
    </row>
    <row r="83" spans="1:15" x14ac:dyDescent="0.3">
      <c r="O83" s="4"/>
    </row>
    <row r="84" spans="1:15" ht="28.5" x14ac:dyDescent="0.45">
      <c r="A84" s="39" t="s">
        <v>70</v>
      </c>
      <c r="B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5" x14ac:dyDescent="0.3">
      <c r="B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5" x14ac:dyDescent="0.3">
      <c r="A86" s="6" t="s">
        <v>1</v>
      </c>
      <c r="B86" s="5" t="s">
        <v>2</v>
      </c>
      <c r="C86" s="7" t="s">
        <v>3</v>
      </c>
      <c r="D86" s="7" t="s">
        <v>4</v>
      </c>
      <c r="E86" s="8" t="s">
        <v>5</v>
      </c>
      <c r="F86" s="8" t="s">
        <v>6</v>
      </c>
      <c r="G86" s="8" t="s">
        <v>7</v>
      </c>
      <c r="H86" s="9" t="s">
        <v>8</v>
      </c>
      <c r="I86" s="8" t="s">
        <v>9</v>
      </c>
      <c r="J86" s="8" t="s">
        <v>10</v>
      </c>
      <c r="K86" s="8" t="s">
        <v>11</v>
      </c>
      <c r="L86" s="8" t="s">
        <v>12</v>
      </c>
      <c r="M86" s="8" t="s">
        <v>13</v>
      </c>
      <c r="N86" s="8" t="s">
        <v>89</v>
      </c>
      <c r="O86" s="10" t="s">
        <v>90</v>
      </c>
    </row>
    <row r="87" spans="1:15" x14ac:dyDescent="0.3">
      <c r="A87" s="11"/>
      <c r="B87" s="12"/>
      <c r="C87" s="11"/>
      <c r="D87" s="13"/>
      <c r="E87" s="8" t="s">
        <v>14</v>
      </c>
      <c r="F87" s="8" t="s">
        <v>14</v>
      </c>
      <c r="G87" s="14" t="s">
        <v>14</v>
      </c>
      <c r="H87" s="8" t="s">
        <v>14</v>
      </c>
      <c r="I87" s="8" t="s">
        <v>14</v>
      </c>
      <c r="J87" s="8" t="s">
        <v>14</v>
      </c>
      <c r="K87" s="8" t="s">
        <v>14</v>
      </c>
      <c r="L87" s="8" t="s">
        <v>14</v>
      </c>
      <c r="M87" s="8" t="s">
        <v>14</v>
      </c>
      <c r="N87" s="8" t="s">
        <v>14</v>
      </c>
      <c r="O87" s="10" t="s">
        <v>14</v>
      </c>
    </row>
    <row r="88" spans="1:15" x14ac:dyDescent="0.3">
      <c r="A88" s="16" t="s">
        <v>73</v>
      </c>
      <c r="B88" s="15" t="s">
        <v>31</v>
      </c>
      <c r="C88" s="18"/>
      <c r="D88" s="18"/>
      <c r="E88" s="19">
        <v>193.52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20">
        <f t="shared" ref="N88:N93" si="12">SUM(E88:M88)</f>
        <v>193.52</v>
      </c>
      <c r="O88" s="29">
        <v>0</v>
      </c>
    </row>
    <row r="89" spans="1:15" x14ac:dyDescent="0.3">
      <c r="A89" s="22" t="s">
        <v>71</v>
      </c>
      <c r="B89" s="21" t="s">
        <v>31</v>
      </c>
      <c r="C89" s="30"/>
      <c r="D89" s="24"/>
      <c r="E89" s="19">
        <v>170.24</v>
      </c>
      <c r="F89" s="19">
        <v>0</v>
      </c>
      <c r="G89" s="19">
        <v>0</v>
      </c>
      <c r="H89" s="19">
        <v>18.399999999999999</v>
      </c>
      <c r="I89" s="19">
        <v>1134.2499999999998</v>
      </c>
      <c r="J89" s="19">
        <v>0</v>
      </c>
      <c r="K89" s="19">
        <v>0</v>
      </c>
      <c r="L89" s="19">
        <v>0</v>
      </c>
      <c r="M89" s="19">
        <v>0</v>
      </c>
      <c r="N89" s="20">
        <f t="shared" si="12"/>
        <v>1322.8899999999999</v>
      </c>
      <c r="O89" s="29">
        <v>0</v>
      </c>
    </row>
    <row r="90" spans="1:15" x14ac:dyDescent="0.3">
      <c r="A90" s="22" t="s">
        <v>72</v>
      </c>
      <c r="B90" s="21" t="s">
        <v>31</v>
      </c>
      <c r="C90" s="30"/>
      <c r="D90" s="24"/>
      <c r="E90" s="19">
        <v>155.99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20">
        <f t="shared" si="12"/>
        <v>155.99</v>
      </c>
      <c r="O90" s="29">
        <v>0</v>
      </c>
    </row>
    <row r="91" spans="1:15" x14ac:dyDescent="0.3">
      <c r="A91" s="22" t="s">
        <v>75</v>
      </c>
      <c r="B91" s="21" t="s">
        <v>31</v>
      </c>
      <c r="C91" s="24"/>
      <c r="D91" s="24"/>
      <c r="E91" s="19">
        <v>189.24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20">
        <f t="shared" si="12"/>
        <v>189.24</v>
      </c>
      <c r="O91" s="29">
        <v>0</v>
      </c>
    </row>
    <row r="92" spans="1:15" x14ac:dyDescent="0.3">
      <c r="A92" s="22" t="s">
        <v>74</v>
      </c>
      <c r="B92" s="21" t="s">
        <v>31</v>
      </c>
      <c r="C92" s="24"/>
      <c r="D92" s="24"/>
      <c r="E92" s="19">
        <v>170.24</v>
      </c>
      <c r="F92" s="19">
        <v>0</v>
      </c>
      <c r="G92" s="19">
        <v>0</v>
      </c>
      <c r="H92" s="19">
        <v>5.9</v>
      </c>
      <c r="I92" s="19">
        <v>57.050000000000004</v>
      </c>
      <c r="J92" s="19">
        <v>0</v>
      </c>
      <c r="K92" s="19">
        <v>0</v>
      </c>
      <c r="L92" s="19">
        <v>0</v>
      </c>
      <c r="M92" s="19">
        <v>0</v>
      </c>
      <c r="N92" s="20">
        <f t="shared" si="12"/>
        <v>233.19000000000003</v>
      </c>
      <c r="O92" s="29">
        <v>409.26</v>
      </c>
    </row>
    <row r="93" spans="1:15" x14ac:dyDescent="0.3">
      <c r="A93" s="22" t="s">
        <v>108</v>
      </c>
      <c r="B93" s="21" t="s">
        <v>31</v>
      </c>
      <c r="C93" s="24">
        <v>45717</v>
      </c>
      <c r="D93" s="24"/>
      <c r="E93" s="19">
        <v>0</v>
      </c>
      <c r="F93" s="19">
        <v>0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20">
        <f t="shared" si="12"/>
        <v>0</v>
      </c>
      <c r="O93" s="29">
        <v>0</v>
      </c>
    </row>
    <row r="94" spans="1:15" x14ac:dyDescent="0.3">
      <c r="A94" s="26" t="s">
        <v>29</v>
      </c>
      <c r="B94" s="27"/>
      <c r="C94" s="26"/>
      <c r="D94" s="26"/>
      <c r="E94" s="28">
        <f t="shared" ref="E94:O94" si="13">SUM(E88:E93)</f>
        <v>879.23</v>
      </c>
      <c r="F94" s="28">
        <f t="shared" si="13"/>
        <v>0</v>
      </c>
      <c r="G94" s="28">
        <f t="shared" si="13"/>
        <v>0</v>
      </c>
      <c r="H94" s="28">
        <f t="shared" si="13"/>
        <v>24.299999999999997</v>
      </c>
      <c r="I94" s="28">
        <f t="shared" si="13"/>
        <v>1191.2999999999997</v>
      </c>
      <c r="J94" s="28">
        <f t="shared" si="13"/>
        <v>0</v>
      </c>
      <c r="K94" s="28">
        <f t="shared" si="13"/>
        <v>0</v>
      </c>
      <c r="L94" s="28">
        <f t="shared" si="13"/>
        <v>0</v>
      </c>
      <c r="M94" s="28">
        <f t="shared" si="13"/>
        <v>0</v>
      </c>
      <c r="N94" s="28">
        <f t="shared" si="13"/>
        <v>2094.83</v>
      </c>
      <c r="O94" s="28">
        <f t="shared" si="13"/>
        <v>409.26</v>
      </c>
    </row>
    <row r="95" spans="1:15" x14ac:dyDescent="0.3">
      <c r="B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5" ht="28.5" x14ac:dyDescent="0.45">
      <c r="A96" s="39" t="s">
        <v>76</v>
      </c>
      <c r="B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8" spans="1:15" ht="49.5" x14ac:dyDescent="0.3">
      <c r="A98" s="40" t="s">
        <v>1</v>
      </c>
      <c r="B98" s="40" t="s">
        <v>78</v>
      </c>
      <c r="C98" s="41" t="s">
        <v>79</v>
      </c>
      <c r="D98" s="41" t="s">
        <v>80</v>
      </c>
      <c r="E98" s="40" t="s">
        <v>81</v>
      </c>
      <c r="F98" s="41" t="s">
        <v>82</v>
      </c>
      <c r="G98" s="46" t="s">
        <v>83</v>
      </c>
      <c r="H98" s="46"/>
      <c r="I98" s="46"/>
      <c r="J98" s="46"/>
    </row>
    <row r="99" spans="1:15" ht="49.5" customHeight="1" x14ac:dyDescent="0.3">
      <c r="A99" s="42" t="s">
        <v>41</v>
      </c>
      <c r="B99" s="17" t="s">
        <v>85</v>
      </c>
      <c r="C99" s="43">
        <v>45624</v>
      </c>
      <c r="D99" s="17" t="s">
        <v>86</v>
      </c>
      <c r="E99" s="44" t="s">
        <v>84</v>
      </c>
      <c r="F99" s="17" t="s">
        <v>87</v>
      </c>
      <c r="G99" s="45" t="s">
        <v>88</v>
      </c>
      <c r="H99" s="45"/>
      <c r="I99" s="45"/>
      <c r="J99" s="45"/>
    </row>
    <row r="100" spans="1:15" x14ac:dyDescent="0.3">
      <c r="B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1:15" x14ac:dyDescent="0.3">
      <c r="B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1:15" x14ac:dyDescent="0.3">
      <c r="B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1:15" x14ac:dyDescent="0.3">
      <c r="B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1:15" x14ac:dyDescent="0.3">
      <c r="B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spans="1:15" x14ac:dyDescent="0.3">
      <c r="B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spans="1:15" x14ac:dyDescent="0.3">
      <c r="B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spans="1:15" x14ac:dyDescent="0.3">
      <c r="B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spans="1:15" x14ac:dyDescent="0.3">
      <c r="B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1:15" x14ac:dyDescent="0.3">
      <c r="B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1:15" x14ac:dyDescent="0.3">
      <c r="O110" s="4"/>
    </row>
    <row r="111" spans="1:15" x14ac:dyDescent="0.3"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</row>
    <row r="112" spans="1:15" x14ac:dyDescent="0.3">
      <c r="A112" s="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</row>
    <row r="113" spans="2:15" x14ac:dyDescent="0.3">
      <c r="B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spans="2:15" x14ac:dyDescent="0.3">
      <c r="B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spans="2:15" x14ac:dyDescent="0.3">
      <c r="B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2:15" x14ac:dyDescent="0.3">
      <c r="B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2:15" x14ac:dyDescent="0.3">
      <c r="B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2:15" x14ac:dyDescent="0.3">
      <c r="E118" s="2"/>
      <c r="F118" s="2"/>
      <c r="G118" s="2"/>
      <c r="L118" s="33"/>
      <c r="M118" s="33"/>
    </row>
    <row r="119" spans="2:15" hidden="1" x14ac:dyDescent="0.3">
      <c r="E119" s="4">
        <f t="shared" ref="E119:M119" si="14">SUM(E17,E25,E43,E56,E69,E82,E94)</f>
        <v>7395.7199999999993</v>
      </c>
      <c r="F119" s="4">
        <f t="shared" si="14"/>
        <v>29292.230000000003</v>
      </c>
      <c r="G119" s="4">
        <f t="shared" si="14"/>
        <v>791.12</v>
      </c>
      <c r="H119" s="4">
        <f t="shared" si="14"/>
        <v>34056.589999999989</v>
      </c>
      <c r="I119" s="4">
        <f t="shared" si="14"/>
        <v>8825.42</v>
      </c>
      <c r="J119" s="4">
        <f t="shared" si="14"/>
        <v>6254.81</v>
      </c>
      <c r="K119" s="4">
        <f t="shared" si="14"/>
        <v>5</v>
      </c>
      <c r="L119" s="4">
        <f t="shared" si="14"/>
        <v>215.26999999999998</v>
      </c>
      <c r="M119" s="4">
        <f t="shared" si="14"/>
        <v>2028</v>
      </c>
      <c r="N119" s="4">
        <f>SUM(N17+N25+N43+N56+N69+N82+N94)</f>
        <v>88864.16</v>
      </c>
      <c r="O119" s="4">
        <f>SUM(O17+O25+O43+O56+O69+O82+O94)</f>
        <v>77335.199999999997</v>
      </c>
    </row>
    <row r="120" spans="2:15" hidden="1" x14ac:dyDescent="0.3">
      <c r="F120" s="4" t="s">
        <v>77</v>
      </c>
      <c r="O120" s="34">
        <f>(N119-O119)/O119</f>
        <v>0.14907778088115123</v>
      </c>
    </row>
    <row r="121" spans="2:15" hidden="1" x14ac:dyDescent="0.3">
      <c r="E121" s="2"/>
      <c r="F121" s="2"/>
      <c r="G121" s="2"/>
      <c r="L121" s="33"/>
      <c r="M121" s="33"/>
    </row>
    <row r="122" spans="2:15" x14ac:dyDescent="0.3">
      <c r="E122" s="2"/>
      <c r="F122" s="2"/>
      <c r="G122" s="2"/>
      <c r="L122" s="33"/>
      <c r="M122" s="33"/>
    </row>
    <row r="123" spans="2:15" x14ac:dyDescent="0.3">
      <c r="L123" s="35"/>
      <c r="M123" s="35"/>
    </row>
    <row r="124" spans="2:15" x14ac:dyDescent="0.3">
      <c r="L124" s="35"/>
      <c r="M124" s="35"/>
      <c r="O124" s="4"/>
    </row>
    <row r="125" spans="2:15" x14ac:dyDescent="0.3">
      <c r="L125" s="35"/>
      <c r="M125" s="35"/>
    </row>
    <row r="128" spans="2:15" x14ac:dyDescent="0.3">
      <c r="O128" s="36"/>
    </row>
    <row r="129" spans="1:15" x14ac:dyDescent="0.3">
      <c r="O129" s="37"/>
    </row>
    <row r="131" spans="1:15" x14ac:dyDescent="0.3">
      <c r="E131" s="2"/>
      <c r="F131" s="2"/>
      <c r="G131" s="2"/>
      <c r="H131" s="2"/>
    </row>
    <row r="142" spans="1:15" s="4" customFormat="1" x14ac:dyDescent="0.3">
      <c r="A142" s="2"/>
      <c r="B142" s="3"/>
      <c r="C142" s="2"/>
      <c r="D142" s="2"/>
      <c r="E142" s="2"/>
      <c r="F142" s="2"/>
      <c r="G142" s="2"/>
      <c r="H142" s="2"/>
      <c r="O142" s="2"/>
    </row>
    <row r="166" spans="1:15" s="4" customFormat="1" x14ac:dyDescent="0.3">
      <c r="A166" s="2"/>
      <c r="B166" s="3"/>
      <c r="C166" s="2"/>
      <c r="D166" s="2"/>
      <c r="O166" s="2"/>
    </row>
    <row r="167" spans="1:15" x14ac:dyDescent="0.3">
      <c r="D167" s="4"/>
      <c r="I167" s="2"/>
    </row>
  </sheetData>
  <mergeCells count="2">
    <mergeCell ref="G99:J99"/>
    <mergeCell ref="G98:J98"/>
  </mergeCells>
  <pageMargins left="0.7" right="0.7" top="0.75" bottom="0.75" header="0.3" footer="0.3"/>
  <pageSetup paperSize="9" scale="3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932cdf-eb71-4a2c-a116-1aea1fc86641">
      <Terms xmlns="http://schemas.microsoft.com/office/infopath/2007/PartnerControls"/>
    </lcf76f155ced4ddcb4097134ff3c332f>
    <TaxCatchAll xmlns="c7e24bc2-729e-4054-8454-d4d5db5a28c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1B6533B0486F4ABFF87B3F022A6820" ma:contentTypeVersion="17" ma:contentTypeDescription="Create a new document." ma:contentTypeScope="" ma:versionID="ce71a2f8bbd04528b568d6b7158c72dd">
  <xsd:schema xmlns:xsd="http://www.w3.org/2001/XMLSchema" xmlns:xs="http://www.w3.org/2001/XMLSchema" xmlns:p="http://schemas.microsoft.com/office/2006/metadata/properties" xmlns:ns2="23932cdf-eb71-4a2c-a116-1aea1fc86641" xmlns:ns3="a567c9f1-75fc-4dd8-b776-814f33d5058f" xmlns:ns4="c7e24bc2-729e-4054-8454-d4d5db5a28c3" targetNamespace="http://schemas.microsoft.com/office/2006/metadata/properties" ma:root="true" ma:fieldsID="22be0cc13c46efc83931a9eb464a3b9b" ns2:_="" ns3:_="" ns4:_="">
    <xsd:import namespace="23932cdf-eb71-4a2c-a116-1aea1fc86641"/>
    <xsd:import namespace="a567c9f1-75fc-4dd8-b776-814f33d5058f"/>
    <xsd:import namespace="c7e24bc2-729e-4054-8454-d4d5db5a28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32cdf-eb71-4a2c-a116-1aea1fc866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e88402a-5ec5-470d-bde1-b64416502b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67c9f1-75fc-4dd8-b776-814f33d5058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e24bc2-729e-4054-8454-d4d5db5a28c3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0b7cf879-375b-4e03-ae1d-5d68f8940dba}" ma:internalName="TaxCatchAll" ma:showField="CatchAllData" ma:web="a567c9f1-75fc-4dd8-b776-814f33d505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0B89B8-CB8A-4A96-8B84-2A0D61935704}">
  <ds:schemaRefs>
    <ds:schemaRef ds:uri="http://schemas.microsoft.com/office/2006/metadata/properties"/>
    <ds:schemaRef ds:uri="http://schemas.microsoft.com/office/infopath/2007/PartnerControls"/>
    <ds:schemaRef ds:uri="23932cdf-eb71-4a2c-a116-1aea1fc86641"/>
    <ds:schemaRef ds:uri="c7e24bc2-729e-4054-8454-d4d5db5a28c3"/>
  </ds:schemaRefs>
</ds:datastoreItem>
</file>

<file path=customXml/itemProps2.xml><?xml version="1.0" encoding="utf-8"?>
<ds:datastoreItem xmlns:ds="http://schemas.openxmlformats.org/officeDocument/2006/customXml" ds:itemID="{FC5B0FF4-D5C2-477D-85AE-A030B57486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28712E-5A0D-46A3-8C29-21490CCBF1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32cdf-eb71-4a2c-a116-1aea1fc86641"/>
    <ds:schemaRef ds:uri="a567c9f1-75fc-4dd8-b776-814f33d5058f"/>
    <ds:schemaRef ds:uri="c7e24bc2-729e-4054-8454-d4d5db5a2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2024-25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Emma Kavanagh</dc:creator>
  <cp:keywords/>
  <dc:description/>
  <cp:lastModifiedBy>Anna Wos</cp:lastModifiedBy>
  <cp:revision/>
  <dcterms:created xsi:type="dcterms:W3CDTF">2023-07-20T10:04:54Z</dcterms:created>
  <dcterms:modified xsi:type="dcterms:W3CDTF">2026-03-11T11:19:16Z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0x010100381B6533B0486F4ABFF87B3F022A6820</vt:lpwstr>
  </property>
  <property fmtid="{D5CDD505-2E9C-101B-9397-08002B2CF9AE}" pid="3" name="MediaServiceImageTags">
    <vt:lpwstr/>
  </property>
</Properties>
</file>