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nlcommunityfund.sharepoint.com/sites/Finance-Team/TeamDocuments/Year End/2025-26/Board and Committee expenses incl. gifts and hospitality 2025-26/"/>
    </mc:Choice>
  </mc:AlternateContent>
  <xr:revisionPtr revIDLastSave="8" documentId="8_{EC0E47F3-D18C-4FAE-8150-E1CF1BB5B504}" xr6:coauthVersionLast="47" xr6:coauthVersionMax="47" xr10:uidLastSave="{4EE6A0B7-720C-4AA7-BAF4-9581A73EEE25}"/>
  <bookViews>
    <workbookView xWindow="-28920" yWindow="90" windowWidth="29040" windowHeight="15840" xr2:uid="{9B1B9BB0-3EC0-46E6-A208-3669815A754F}"/>
  </bookViews>
  <sheets>
    <sheet name="2025-26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" l="1"/>
  <c r="N33" i="1"/>
  <c r="N66" i="1"/>
  <c r="N64" i="1"/>
  <c r="N50" i="1"/>
  <c r="E96" i="1"/>
  <c r="N65" i="1"/>
  <c r="F71" i="1"/>
  <c r="E71" i="1"/>
  <c r="N69" i="1"/>
  <c r="E44" i="1"/>
  <c r="O26" i="1"/>
  <c r="N25" i="1"/>
  <c r="N23" i="1"/>
  <c r="M26" i="1"/>
  <c r="L26" i="1"/>
  <c r="K26" i="1"/>
  <c r="J26" i="1"/>
  <c r="I26" i="1"/>
  <c r="H26" i="1"/>
  <c r="G26" i="1"/>
  <c r="F26" i="1"/>
  <c r="E26" i="1"/>
  <c r="N26" i="1" l="1"/>
  <c r="N95" i="1"/>
  <c r="N94" i="1"/>
  <c r="N93" i="1"/>
  <c r="N92" i="1"/>
  <c r="N91" i="1"/>
  <c r="N90" i="1"/>
  <c r="N83" i="1"/>
  <c r="N82" i="1"/>
  <c r="N81" i="1"/>
  <c r="N80" i="1"/>
  <c r="N79" i="1"/>
  <c r="N78" i="1"/>
  <c r="N77" i="1"/>
  <c r="N70" i="1"/>
  <c r="N68" i="1"/>
  <c r="N67" i="1"/>
  <c r="N63" i="1"/>
  <c r="N56" i="1"/>
  <c r="N55" i="1"/>
  <c r="N54" i="1"/>
  <c r="N53" i="1"/>
  <c r="N52" i="1"/>
  <c r="N51" i="1"/>
  <c r="N43" i="1"/>
  <c r="N42" i="1"/>
  <c r="N41" i="1"/>
  <c r="N40" i="1"/>
  <c r="N39" i="1"/>
  <c r="N38" i="1"/>
  <c r="N37" i="1"/>
  <c r="N36" i="1"/>
  <c r="N35" i="1"/>
  <c r="N34" i="1"/>
  <c r="N32" i="1"/>
  <c r="N16" i="1"/>
  <c r="N15" i="1"/>
  <c r="N14" i="1"/>
  <c r="N13" i="1"/>
  <c r="N12" i="1"/>
  <c r="N11" i="1"/>
  <c r="N10" i="1"/>
  <c r="N9" i="1"/>
  <c r="N8" i="1"/>
  <c r="N7" i="1"/>
  <c r="N6" i="1"/>
  <c r="N5" i="1"/>
  <c r="N71" i="1" l="1"/>
  <c r="N84" i="1"/>
  <c r="O96" i="1"/>
  <c r="N96" i="1"/>
  <c r="M96" i="1"/>
  <c r="L96" i="1"/>
  <c r="K96" i="1"/>
  <c r="J96" i="1"/>
  <c r="I96" i="1"/>
  <c r="H96" i="1"/>
  <c r="G96" i="1"/>
  <c r="F96" i="1"/>
  <c r="E84" i="1"/>
  <c r="O71" i="1"/>
  <c r="M71" i="1"/>
  <c r="L71" i="1"/>
  <c r="K71" i="1"/>
  <c r="J71" i="1"/>
  <c r="I71" i="1"/>
  <c r="H71" i="1"/>
  <c r="G71" i="1"/>
  <c r="O44" i="1"/>
  <c r="N44" i="1"/>
  <c r="M44" i="1"/>
  <c r="L44" i="1"/>
  <c r="K44" i="1"/>
  <c r="J44" i="1"/>
  <c r="I44" i="1"/>
  <c r="H44" i="1"/>
  <c r="G44" i="1"/>
  <c r="F44" i="1"/>
  <c r="E57" i="1" l="1"/>
  <c r="F57" i="1"/>
  <c r="G57" i="1"/>
  <c r="H57" i="1"/>
  <c r="I57" i="1"/>
  <c r="J57" i="1"/>
  <c r="K57" i="1"/>
  <c r="L57" i="1"/>
  <c r="M57" i="1"/>
  <c r="O57" i="1"/>
  <c r="N57" i="1" l="1"/>
  <c r="O84" i="1"/>
  <c r="O17" i="1"/>
  <c r="I17" i="1" l="1"/>
  <c r="G84" i="1"/>
  <c r="J17" i="1"/>
  <c r="E17" i="1"/>
  <c r="K17" i="1"/>
  <c r="I84" i="1"/>
  <c r="H84" i="1"/>
  <c r="J84" i="1"/>
  <c r="L84" i="1"/>
  <c r="G17" i="1"/>
  <c r="M84" i="1"/>
  <c r="K84" i="1"/>
  <c r="H17" i="1"/>
  <c r="O121" i="1"/>
  <c r="M17" i="1"/>
  <c r="L17" i="1"/>
  <c r="F17" i="1"/>
  <c r="F84" i="1"/>
  <c r="H121" i="1" l="1"/>
  <c r="K121" i="1"/>
  <c r="G121" i="1"/>
  <c r="M121" i="1"/>
  <c r="I121" i="1"/>
  <c r="J121" i="1"/>
  <c r="E121" i="1"/>
  <c r="L121" i="1"/>
  <c r="N17" i="1"/>
  <c r="F121" i="1"/>
  <c r="N121" i="1" l="1"/>
  <c r="O122" i="1" s="1"/>
</calcChain>
</file>

<file path=xl/sharedStrings.xml><?xml version="1.0" encoding="utf-8"?>
<sst xmlns="http://schemas.openxmlformats.org/spreadsheetml/2006/main" count="327" uniqueCount="116">
  <si>
    <t>Board expenses</t>
  </si>
  <si>
    <t>Name</t>
  </si>
  <si>
    <t>Role</t>
  </si>
  <si>
    <t>Start date</t>
  </si>
  <si>
    <t>Leave date</t>
  </si>
  <si>
    <t>Air travel</t>
  </si>
  <si>
    <t>Accommodation</t>
  </si>
  <si>
    <t>Ferry Travel</t>
  </si>
  <si>
    <t>Rail and tube</t>
  </si>
  <si>
    <t>Road travel</t>
  </si>
  <si>
    <t>Subsistence</t>
  </si>
  <si>
    <t>Sundry</t>
  </si>
  <si>
    <t>Hospitality</t>
  </si>
  <si>
    <t>Homeworking Allowance</t>
  </si>
  <si>
    <t>£</t>
  </si>
  <si>
    <t>Kate Still</t>
  </si>
  <si>
    <t>Simone Lowthe-Thomas</t>
  </si>
  <si>
    <t>Paul Sweeney</t>
  </si>
  <si>
    <t>John Mothersole</t>
  </si>
  <si>
    <t>Emma Boggis</t>
  </si>
  <si>
    <t>Danielle Walker- Palmour</t>
  </si>
  <si>
    <t>Helen Stephenson</t>
  </si>
  <si>
    <t>Peter Stewart</t>
  </si>
  <si>
    <t>Stuart Hobley</t>
  </si>
  <si>
    <t>Richard Collier-Keywood</t>
  </si>
  <si>
    <t>Total</t>
  </si>
  <si>
    <t>Audit and Risk committee expenses</t>
  </si>
  <si>
    <t>Committee Member</t>
  </si>
  <si>
    <t>Charlotte Moar</t>
  </si>
  <si>
    <t>Director expenses</t>
  </si>
  <si>
    <t>Air Travel</t>
  </si>
  <si>
    <t>David Knott</t>
  </si>
  <si>
    <t>Chief Executive</t>
  </si>
  <si>
    <t>John Rose</t>
  </si>
  <si>
    <t>Wales Director</t>
  </si>
  <si>
    <t>Stuart Fisher</t>
  </si>
  <si>
    <t>Chief Finance and Resources Officer</t>
  </si>
  <si>
    <t>Kate Beggs</t>
  </si>
  <si>
    <t>Northern Ireland Director</t>
  </si>
  <si>
    <t>Neil Ritch</t>
  </si>
  <si>
    <t>Scotland Director</t>
  </si>
  <si>
    <t>Emma Corrigan</t>
  </si>
  <si>
    <t>England Director - Programmes, Operations and Regions</t>
  </si>
  <si>
    <t>Philip Chamberlain</t>
  </si>
  <si>
    <t>England Director - Strategy, Partnerships and Engagement</t>
  </si>
  <si>
    <t>England committee expenses</t>
  </si>
  <si>
    <t>Ray Coyle</t>
  </si>
  <si>
    <t>Karin Woodley</t>
  </si>
  <si>
    <t>Halima Khan</t>
  </si>
  <si>
    <t>Wales committee expenses</t>
  </si>
  <si>
    <t>Fadhili Maghiya</t>
  </si>
  <si>
    <t>Trystan Pritchard</t>
  </si>
  <si>
    <t>Kate Young</t>
  </si>
  <si>
    <t>Gwenllian Haf Lansdown Davies</t>
  </si>
  <si>
    <t>Scotland committee expenses</t>
  </si>
  <si>
    <t>Jackie Brock</t>
  </si>
  <si>
    <t>Naila Wood</t>
  </si>
  <si>
    <t>Northern Ireland committee expenses</t>
  </si>
  <si>
    <t>Kate Clifford</t>
  </si>
  <si>
    <t>Nick Garbutt</t>
  </si>
  <si>
    <t>Cara Cash-Marley</t>
  </si>
  <si>
    <t>Norman McKinley</t>
  </si>
  <si>
    <t>Anne-Marie McClure</t>
  </si>
  <si>
    <t>Gifts and hospitality</t>
  </si>
  <si>
    <t xml:space="preserve"> </t>
  </si>
  <si>
    <t>Directorate</t>
  </si>
  <si>
    <t>Date hospitality provided</t>
  </si>
  <si>
    <t>Organisation providing hospitality</t>
  </si>
  <si>
    <t>Person providing hospitality</t>
  </si>
  <si>
    <t>Nature of hospitality provided</t>
  </si>
  <si>
    <t>Additional details</t>
  </si>
  <si>
    <t>-</t>
  </si>
  <si>
    <t>Total 2024-25</t>
  </si>
  <si>
    <t>Julia Cleverdon</t>
  </si>
  <si>
    <t>Board Chair</t>
  </si>
  <si>
    <t>Ellie Craig</t>
  </si>
  <si>
    <t>Tracy Staines</t>
  </si>
  <si>
    <t>Nicolas Buckley</t>
  </si>
  <si>
    <t>Chief of Staff</t>
  </si>
  <si>
    <t>Elizabeth Church</t>
  </si>
  <si>
    <t>People and Culture Director</t>
  </si>
  <si>
    <t>Melissa Eaglesfield</t>
  </si>
  <si>
    <t>Matthew Downie</t>
  </si>
  <si>
    <t>Daria Kuznetsova</t>
  </si>
  <si>
    <t>Millie Downes</t>
  </si>
  <si>
    <t>Victoria Winckler</t>
  </si>
  <si>
    <t>Callum George Bruce-Phillips</t>
  </si>
  <si>
    <t>Holly Hendrie</t>
  </si>
  <si>
    <t>Caolan McKiernan</t>
  </si>
  <si>
    <t>Board Member/ARC Chair</t>
  </si>
  <si>
    <t>Board Member/Wales Chair</t>
  </si>
  <si>
    <t>Board Vice Chair /England Chair</t>
  </si>
  <si>
    <t>Board Member/Scotland Chair</t>
  </si>
  <si>
    <t>Board Member/ NI Chair</t>
  </si>
  <si>
    <t>Board Member</t>
  </si>
  <si>
    <t>Total 2025-26</t>
  </si>
  <si>
    <t>Madeline Denmead</t>
  </si>
  <si>
    <t>Funding Strategy, Innovation and UK Director</t>
  </si>
  <si>
    <t>Sian Evans</t>
  </si>
  <si>
    <t>Interim People &amp; Culture Director</t>
  </si>
  <si>
    <t>Nadine Smith</t>
  </si>
  <si>
    <t>Communications, Impact and Influence Director</t>
  </si>
  <si>
    <t>Kamran Rashid</t>
  </si>
  <si>
    <t>Aled Davies</t>
  </si>
  <si>
    <t>Mutale Merrill</t>
  </si>
  <si>
    <t>Bruce Adamson</t>
  </si>
  <si>
    <t>Melodie Crumlin</t>
  </si>
  <si>
    <t>David Dorward</t>
  </si>
  <si>
    <t>Erin Williams</t>
  </si>
  <si>
    <t>Finance and Resources</t>
  </si>
  <si>
    <t>PwC</t>
  </si>
  <si>
    <t>Dinner at an awards ceremony</t>
  </si>
  <si>
    <t>Dinner and a glass of wine with an estimated value of £30-£40 was provided to me at the awards ceremony</t>
  </si>
  <si>
    <t>Royal British Legion</t>
  </si>
  <si>
    <t>Dinner with guest at the House of Lords</t>
  </si>
  <si>
    <t>Support of Social Enterprise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</si>
</sst>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_ ;[Red]\(#,##0.00\);\-;"/>
    <numFmt numFmtId="166" formatCode="0.0%"/>
    <numFmt numFmtId="167" formatCode="#,##0.000000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sz val="24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0" fontId="5" fillId="0" borderId="0" xfId="0" applyFont="1"/>
    <xf numFmtId="166" fontId="3" fillId="0" borderId="0" xfId="0" applyNumberFormat="1" applyFont="1"/>
    <xf numFmtId="4" fontId="5" fillId="0" borderId="0" xfId="0" applyNumberFormat="1" applyFont="1"/>
    <xf numFmtId="3" fontId="3" fillId="0" borderId="0" xfId="0" applyNumberFormat="1" applyFont="1"/>
    <xf numFmtId="167" fontId="3" fillId="0" borderId="0" xfId="0" applyNumberFormat="1" applyFont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/>
    <xf numFmtId="165" fontId="1" fillId="2" borderId="2" xfId="0" applyNumberFormat="1" applyFont="1" applyFill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165" fontId="2" fillId="2" borderId="2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/>
    <xf numFmtId="4" fontId="2" fillId="2" borderId="1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1" fillId="0" borderId="0" xfId="0" applyNumberFormat="1" applyFont="1"/>
    <xf numFmtId="165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4" fontId="1" fillId="0" borderId="0" xfId="0" applyNumberFormat="1" applyFont="1"/>
    <xf numFmtId="0" fontId="1" fillId="0" borderId="2" xfId="0" applyFont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0" xfId="0" applyFont="1"/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5A36-ABE9-4FE7-9B8F-BFE7EBBFDB24}">
  <sheetPr>
    <pageSetUpPr fitToPage="1"/>
  </sheetPr>
  <dimension ref="A1:O169"/>
  <sheetViews>
    <sheetView showGridLines="0" tabSelected="1" zoomScale="80" zoomScaleNormal="80" workbookViewId="0">
      <pane xSplit="2" topLeftCell="C1" activePane="topRight" state="frozen"/>
      <selection pane="topRight"/>
    </sheetView>
  </sheetViews>
  <sheetFormatPr defaultColWidth="9.1796875" defaultRowHeight="14" x14ac:dyDescent="0.3"/>
  <cols>
    <col min="1" max="1" width="32.453125" style="2" customWidth="1"/>
    <col min="2" max="2" width="61.1796875" style="1" bestFit="1" customWidth="1"/>
    <col min="3" max="3" width="13.7265625" style="2" customWidth="1"/>
    <col min="4" max="4" width="14.54296875" style="2" customWidth="1"/>
    <col min="5" max="5" width="12.26953125" style="3" bestFit="1" customWidth="1"/>
    <col min="6" max="6" width="21.08984375" style="3" customWidth="1"/>
    <col min="7" max="7" width="14.453125" style="3" bestFit="1" customWidth="1"/>
    <col min="8" max="8" width="15.81640625" style="3" bestFit="1" customWidth="1"/>
    <col min="9" max="9" width="13.7265625" style="3" bestFit="1" customWidth="1"/>
    <col min="10" max="10" width="14.26953125" style="3" bestFit="1" customWidth="1"/>
    <col min="11" max="11" width="8.81640625" style="3" bestFit="1" customWidth="1"/>
    <col min="12" max="12" width="12.36328125" style="3" bestFit="1" customWidth="1"/>
    <col min="13" max="13" width="28.90625" style="3" bestFit="1" customWidth="1"/>
    <col min="14" max="14" width="15.26953125" style="3" bestFit="1" customWidth="1"/>
    <col min="15" max="15" width="15.26953125" style="2" bestFit="1" customWidth="1"/>
    <col min="16" max="16384" width="9.1796875" style="2"/>
  </cols>
  <sheetData>
    <row r="1" spans="1:15" ht="30" x14ac:dyDescent="0.6">
      <c r="A1" s="45" t="s">
        <v>0</v>
      </c>
    </row>
    <row r="3" spans="1:15" s="16" customFormat="1" ht="15.5" x14ac:dyDescent="0.35">
      <c r="A3" s="23" t="s">
        <v>1</v>
      </c>
      <c r="B3" s="24" t="s">
        <v>2</v>
      </c>
      <c r="C3" s="25" t="s">
        <v>3</v>
      </c>
      <c r="D3" s="25" t="s">
        <v>4</v>
      </c>
      <c r="E3" s="26" t="s">
        <v>5</v>
      </c>
      <c r="F3" s="26" t="s">
        <v>6</v>
      </c>
      <c r="G3" s="26" t="s">
        <v>7</v>
      </c>
      <c r="H3" s="27" t="s">
        <v>8</v>
      </c>
      <c r="I3" s="26" t="s">
        <v>9</v>
      </c>
      <c r="J3" s="26" t="s">
        <v>10</v>
      </c>
      <c r="K3" s="26" t="s">
        <v>11</v>
      </c>
      <c r="L3" s="26" t="s">
        <v>12</v>
      </c>
      <c r="M3" s="26" t="s">
        <v>13</v>
      </c>
      <c r="N3" s="26" t="s">
        <v>95</v>
      </c>
      <c r="O3" s="28" t="s">
        <v>72</v>
      </c>
    </row>
    <row r="4" spans="1:15" s="16" customFormat="1" ht="15.5" x14ac:dyDescent="0.35">
      <c r="A4" s="29"/>
      <c r="B4" s="30"/>
      <c r="C4" s="29"/>
      <c r="D4" s="31"/>
      <c r="E4" s="26" t="s">
        <v>14</v>
      </c>
      <c r="F4" s="26" t="s">
        <v>14</v>
      </c>
      <c r="G4" s="32" t="s">
        <v>14</v>
      </c>
      <c r="H4" s="26" t="s">
        <v>14</v>
      </c>
      <c r="I4" s="26" t="s">
        <v>14</v>
      </c>
      <c r="J4" s="26" t="s">
        <v>14</v>
      </c>
      <c r="K4" s="26" t="s">
        <v>14</v>
      </c>
      <c r="L4" s="26" t="s">
        <v>14</v>
      </c>
      <c r="M4" s="26" t="s">
        <v>14</v>
      </c>
      <c r="N4" s="26" t="s">
        <v>14</v>
      </c>
      <c r="O4" s="28" t="s">
        <v>14</v>
      </c>
    </row>
    <row r="5" spans="1:15" s="16" customFormat="1" ht="15.5" x14ac:dyDescent="0.35">
      <c r="A5" s="11" t="s">
        <v>73</v>
      </c>
      <c r="B5" s="12" t="s">
        <v>74</v>
      </c>
      <c r="C5" s="13">
        <v>45614</v>
      </c>
      <c r="D5" s="13"/>
      <c r="E5" s="14">
        <v>331.47</v>
      </c>
      <c r="F5" s="14">
        <v>1820.19</v>
      </c>
      <c r="G5" s="14">
        <v>0</v>
      </c>
      <c r="H5" s="14">
        <v>1723.2499999999995</v>
      </c>
      <c r="I5" s="14">
        <v>470.18000000000006</v>
      </c>
      <c r="J5" s="14">
        <v>806.65</v>
      </c>
      <c r="K5" s="14">
        <v>0</v>
      </c>
      <c r="L5" s="14">
        <v>200.6</v>
      </c>
      <c r="M5" s="14">
        <v>0</v>
      </c>
      <c r="N5" s="15">
        <f>SUM(E5:M5)</f>
        <v>5352.3399999999992</v>
      </c>
      <c r="O5" s="14">
        <v>1000.3799999999999</v>
      </c>
    </row>
    <row r="6" spans="1:15" s="16" customFormat="1" ht="15.5" x14ac:dyDescent="0.35">
      <c r="A6" s="17" t="s">
        <v>24</v>
      </c>
      <c r="B6" s="18" t="s">
        <v>89</v>
      </c>
      <c r="C6" s="19"/>
      <c r="D6" s="19"/>
      <c r="E6" s="14">
        <v>0</v>
      </c>
      <c r="F6" s="14">
        <v>260.88</v>
      </c>
      <c r="G6" s="14">
        <v>0</v>
      </c>
      <c r="H6" s="14">
        <v>212.79</v>
      </c>
      <c r="I6" s="14">
        <v>141.65</v>
      </c>
      <c r="J6" s="14">
        <v>0</v>
      </c>
      <c r="K6" s="14">
        <v>0</v>
      </c>
      <c r="L6" s="14">
        <v>0</v>
      </c>
      <c r="M6" s="14">
        <v>0</v>
      </c>
      <c r="N6" s="15">
        <f t="shared" ref="N6:N16" si="0">SUM(E6:M6)</f>
        <v>615.31999999999994</v>
      </c>
      <c r="O6" s="14">
        <v>265.13</v>
      </c>
    </row>
    <row r="7" spans="1:15" s="16" customFormat="1" ht="15.5" x14ac:dyDescent="0.35">
      <c r="A7" s="11" t="s">
        <v>16</v>
      </c>
      <c r="B7" s="18" t="s">
        <v>90</v>
      </c>
      <c r="C7" s="19"/>
      <c r="D7" s="19"/>
      <c r="E7" s="14">
        <v>0</v>
      </c>
      <c r="F7" s="14">
        <v>2115.2600000000002</v>
      </c>
      <c r="G7" s="14">
        <v>0</v>
      </c>
      <c r="H7" s="14">
        <v>1775.6</v>
      </c>
      <c r="I7" s="14">
        <v>901.81</v>
      </c>
      <c r="J7" s="14">
        <v>324.28000000000003</v>
      </c>
      <c r="K7" s="14">
        <v>0</v>
      </c>
      <c r="L7" s="14">
        <v>0</v>
      </c>
      <c r="M7" s="14">
        <v>0</v>
      </c>
      <c r="N7" s="15">
        <f t="shared" si="0"/>
        <v>5116.95</v>
      </c>
      <c r="O7" s="14">
        <v>4549.42</v>
      </c>
    </row>
    <row r="8" spans="1:15" s="16" customFormat="1" ht="15.5" x14ac:dyDescent="0.35">
      <c r="A8" s="17" t="s">
        <v>18</v>
      </c>
      <c r="B8" s="18" t="s">
        <v>91</v>
      </c>
      <c r="C8" s="19"/>
      <c r="D8" s="19"/>
      <c r="E8" s="14">
        <v>0</v>
      </c>
      <c r="F8" s="14">
        <v>580.82000000000005</v>
      </c>
      <c r="G8" s="14">
        <v>0</v>
      </c>
      <c r="H8" s="14">
        <v>1785.9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5">
        <f t="shared" si="0"/>
        <v>2366.7200000000003</v>
      </c>
      <c r="O8" s="14">
        <v>2152.3200000000002</v>
      </c>
    </row>
    <row r="9" spans="1:15" s="16" customFormat="1" ht="15.5" x14ac:dyDescent="0.35">
      <c r="A9" s="17" t="s">
        <v>15</v>
      </c>
      <c r="B9" s="18" t="s">
        <v>92</v>
      </c>
      <c r="C9" s="19"/>
      <c r="D9" s="19"/>
      <c r="E9" s="14">
        <v>0</v>
      </c>
      <c r="F9" s="14">
        <v>541.88</v>
      </c>
      <c r="G9" s="14">
        <v>0</v>
      </c>
      <c r="H9" s="14">
        <v>661.10000000000014</v>
      </c>
      <c r="I9" s="14">
        <v>5</v>
      </c>
      <c r="J9" s="14">
        <v>186.78</v>
      </c>
      <c r="K9" s="14">
        <v>0</v>
      </c>
      <c r="L9" s="14">
        <v>0</v>
      </c>
      <c r="M9" s="14">
        <v>0</v>
      </c>
      <c r="N9" s="15">
        <f t="shared" si="0"/>
        <v>1394.76</v>
      </c>
      <c r="O9" s="14">
        <v>2051.5</v>
      </c>
    </row>
    <row r="10" spans="1:15" s="16" customFormat="1" ht="15.5" x14ac:dyDescent="0.35">
      <c r="A10" s="17" t="s">
        <v>17</v>
      </c>
      <c r="B10" s="18" t="s">
        <v>93</v>
      </c>
      <c r="C10" s="19"/>
      <c r="D10" s="19"/>
      <c r="E10" s="14">
        <v>888.67</v>
      </c>
      <c r="F10" s="14">
        <v>474.98</v>
      </c>
      <c r="G10" s="14">
        <v>0</v>
      </c>
      <c r="H10" s="14">
        <v>128.5</v>
      </c>
      <c r="I10" s="14">
        <v>685.68</v>
      </c>
      <c r="J10" s="14">
        <v>194.51</v>
      </c>
      <c r="K10" s="14">
        <v>0</v>
      </c>
      <c r="L10" s="14">
        <v>0</v>
      </c>
      <c r="M10" s="14">
        <v>0</v>
      </c>
      <c r="N10" s="15">
        <f t="shared" si="0"/>
        <v>2372.34</v>
      </c>
      <c r="O10" s="14">
        <v>4802.3200000000006</v>
      </c>
    </row>
    <row r="11" spans="1:15" s="16" customFormat="1" ht="15.5" x14ac:dyDescent="0.35">
      <c r="A11" s="11" t="s">
        <v>19</v>
      </c>
      <c r="B11" s="18" t="s">
        <v>94</v>
      </c>
      <c r="C11" s="19"/>
      <c r="D11" s="19"/>
      <c r="E11" s="14">
        <v>0</v>
      </c>
      <c r="F11" s="14">
        <v>260.88</v>
      </c>
      <c r="G11" s="14">
        <v>0</v>
      </c>
      <c r="H11" s="14">
        <v>398.90000000000003</v>
      </c>
      <c r="I11" s="14">
        <v>15.8</v>
      </c>
      <c r="J11" s="14">
        <v>57.6</v>
      </c>
      <c r="K11" s="14">
        <v>0</v>
      </c>
      <c r="L11" s="14">
        <v>0</v>
      </c>
      <c r="M11" s="14">
        <v>0</v>
      </c>
      <c r="N11" s="15">
        <f t="shared" si="0"/>
        <v>733.18</v>
      </c>
      <c r="O11" s="14">
        <v>788.45</v>
      </c>
    </row>
    <row r="12" spans="1:15" s="16" customFormat="1" ht="15.5" x14ac:dyDescent="0.35">
      <c r="A12" s="17" t="s">
        <v>23</v>
      </c>
      <c r="B12" s="12" t="s">
        <v>94</v>
      </c>
      <c r="C12" s="19"/>
      <c r="D12" s="19"/>
      <c r="E12" s="14">
        <v>0</v>
      </c>
      <c r="F12" s="14">
        <v>231</v>
      </c>
      <c r="G12" s="14">
        <v>0</v>
      </c>
      <c r="H12" s="14">
        <v>282.89999999999998</v>
      </c>
      <c r="I12" s="14">
        <v>0</v>
      </c>
      <c r="J12" s="14">
        <v>44.5</v>
      </c>
      <c r="K12" s="14">
        <v>0</v>
      </c>
      <c r="L12" s="14">
        <v>0</v>
      </c>
      <c r="M12" s="14">
        <v>0</v>
      </c>
      <c r="N12" s="15">
        <f t="shared" si="0"/>
        <v>558.4</v>
      </c>
      <c r="O12" s="14">
        <v>581.29999999999995</v>
      </c>
    </row>
    <row r="13" spans="1:15" s="16" customFormat="1" ht="15.5" x14ac:dyDescent="0.35">
      <c r="A13" s="17" t="s">
        <v>21</v>
      </c>
      <c r="B13" s="18" t="s">
        <v>94</v>
      </c>
      <c r="C13" s="19"/>
      <c r="D13" s="19"/>
      <c r="E13" s="14">
        <v>0</v>
      </c>
      <c r="F13" s="14">
        <v>673.2</v>
      </c>
      <c r="G13" s="14">
        <v>0</v>
      </c>
      <c r="H13" s="14">
        <v>485.6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5">
        <f t="shared" si="0"/>
        <v>1158.8000000000002</v>
      </c>
      <c r="O13" s="14">
        <v>1308.21</v>
      </c>
    </row>
    <row r="14" spans="1:15" s="16" customFormat="1" ht="15.5" x14ac:dyDescent="0.35">
      <c r="A14" s="11" t="s">
        <v>22</v>
      </c>
      <c r="B14" s="12" t="s">
        <v>94</v>
      </c>
      <c r="C14" s="13"/>
      <c r="D14" s="13"/>
      <c r="E14" s="14">
        <v>0</v>
      </c>
      <c r="F14" s="14">
        <v>838.67</v>
      </c>
      <c r="G14" s="14">
        <v>0</v>
      </c>
      <c r="H14" s="14">
        <v>1121.6999999999998</v>
      </c>
      <c r="I14" s="14">
        <v>505.1</v>
      </c>
      <c r="J14" s="14">
        <v>77.430000000000007</v>
      </c>
      <c r="K14" s="14">
        <v>0</v>
      </c>
      <c r="L14" s="14">
        <v>0</v>
      </c>
      <c r="M14" s="14">
        <v>0</v>
      </c>
      <c r="N14" s="15">
        <f t="shared" si="0"/>
        <v>2542.8999999999996</v>
      </c>
      <c r="O14" s="14">
        <v>2258.42</v>
      </c>
    </row>
    <row r="15" spans="1:15" s="16" customFormat="1" ht="15.5" x14ac:dyDescent="0.35">
      <c r="A15" s="17" t="s">
        <v>20</v>
      </c>
      <c r="B15" s="18" t="s">
        <v>94</v>
      </c>
      <c r="C15" s="19"/>
      <c r="D15" s="19"/>
      <c r="E15" s="14">
        <v>0</v>
      </c>
      <c r="F15" s="14">
        <v>300.10000000000002</v>
      </c>
      <c r="G15" s="14">
        <v>0</v>
      </c>
      <c r="H15" s="14">
        <v>447.85000000000008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5">
        <f t="shared" si="0"/>
        <v>747.95</v>
      </c>
      <c r="O15" s="14">
        <v>586.1</v>
      </c>
    </row>
    <row r="16" spans="1:15" s="16" customFormat="1" ht="15.5" x14ac:dyDescent="0.35">
      <c r="A16" s="17" t="s">
        <v>75</v>
      </c>
      <c r="B16" s="18" t="s">
        <v>94</v>
      </c>
      <c r="C16" s="19">
        <v>45717</v>
      </c>
      <c r="D16" s="19"/>
      <c r="E16" s="14">
        <v>0</v>
      </c>
      <c r="F16" s="14">
        <v>960.67</v>
      </c>
      <c r="G16" s="14">
        <v>0</v>
      </c>
      <c r="H16" s="14">
        <v>887.90000000000009</v>
      </c>
      <c r="I16" s="14">
        <v>0</v>
      </c>
      <c r="J16" s="14">
        <v>96</v>
      </c>
      <c r="K16" s="14">
        <v>0</v>
      </c>
      <c r="L16" s="14">
        <v>0</v>
      </c>
      <c r="M16" s="14">
        <v>0</v>
      </c>
      <c r="N16" s="15">
        <f t="shared" si="0"/>
        <v>1944.5700000000002</v>
      </c>
      <c r="O16" s="14">
        <v>202.5</v>
      </c>
    </row>
    <row r="17" spans="1:15" s="16" customFormat="1" ht="15.5" x14ac:dyDescent="0.35">
      <c r="A17" s="20" t="s">
        <v>25</v>
      </c>
      <c r="B17" s="21"/>
      <c r="C17" s="20"/>
      <c r="D17" s="20"/>
      <c r="E17" s="22">
        <f t="shared" ref="E17:O17" si="1">SUM(E5:E16)</f>
        <v>1220.1399999999999</v>
      </c>
      <c r="F17" s="22">
        <f t="shared" si="1"/>
        <v>9058.5300000000007</v>
      </c>
      <c r="G17" s="22">
        <f t="shared" si="1"/>
        <v>0</v>
      </c>
      <c r="H17" s="22">
        <f t="shared" si="1"/>
        <v>9911.989999999998</v>
      </c>
      <c r="I17" s="22">
        <f t="shared" si="1"/>
        <v>2725.22</v>
      </c>
      <c r="J17" s="22">
        <f t="shared" si="1"/>
        <v>1787.75</v>
      </c>
      <c r="K17" s="22">
        <f t="shared" si="1"/>
        <v>0</v>
      </c>
      <c r="L17" s="22">
        <f t="shared" si="1"/>
        <v>200.6</v>
      </c>
      <c r="M17" s="22">
        <f t="shared" si="1"/>
        <v>0</v>
      </c>
      <c r="N17" s="22">
        <f t="shared" si="1"/>
        <v>24904.23</v>
      </c>
      <c r="O17" s="22">
        <f t="shared" si="1"/>
        <v>20546.049999999996</v>
      </c>
    </row>
    <row r="19" spans="1:15" ht="30" x14ac:dyDescent="0.6">
      <c r="A19" s="45" t="s">
        <v>26</v>
      </c>
    </row>
    <row r="21" spans="1:15" s="16" customFormat="1" ht="15.5" x14ac:dyDescent="0.35">
      <c r="A21" s="23" t="s">
        <v>1</v>
      </c>
      <c r="B21" s="24" t="s">
        <v>2</v>
      </c>
      <c r="C21" s="25" t="s">
        <v>3</v>
      </c>
      <c r="D21" s="25" t="s">
        <v>4</v>
      </c>
      <c r="E21" s="26" t="s">
        <v>5</v>
      </c>
      <c r="F21" s="26" t="s">
        <v>6</v>
      </c>
      <c r="G21" s="26" t="s">
        <v>7</v>
      </c>
      <c r="H21" s="27" t="s">
        <v>8</v>
      </c>
      <c r="I21" s="26" t="s">
        <v>9</v>
      </c>
      <c r="J21" s="26" t="s">
        <v>10</v>
      </c>
      <c r="K21" s="26" t="s">
        <v>11</v>
      </c>
      <c r="L21" s="26" t="s">
        <v>12</v>
      </c>
      <c r="M21" s="26" t="s">
        <v>13</v>
      </c>
      <c r="N21" s="26" t="s">
        <v>95</v>
      </c>
      <c r="O21" s="28" t="s">
        <v>72</v>
      </c>
    </row>
    <row r="22" spans="1:15" s="16" customFormat="1" ht="15.5" x14ac:dyDescent="0.35">
      <c r="A22" s="29"/>
      <c r="B22" s="30"/>
      <c r="C22" s="29"/>
      <c r="D22" s="31"/>
      <c r="E22" s="26" t="s">
        <v>14</v>
      </c>
      <c r="F22" s="26" t="s">
        <v>14</v>
      </c>
      <c r="G22" s="32" t="s">
        <v>14</v>
      </c>
      <c r="H22" s="26" t="s">
        <v>14</v>
      </c>
      <c r="I22" s="26" t="s">
        <v>14</v>
      </c>
      <c r="J22" s="26" t="s">
        <v>14</v>
      </c>
      <c r="K22" s="26" t="s">
        <v>14</v>
      </c>
      <c r="L22" s="26" t="s">
        <v>14</v>
      </c>
      <c r="M22" s="26" t="s">
        <v>14</v>
      </c>
      <c r="N22" s="26" t="s">
        <v>14</v>
      </c>
      <c r="O22" s="28" t="s">
        <v>14</v>
      </c>
    </row>
    <row r="23" spans="1:15" s="16" customFormat="1" ht="15.5" x14ac:dyDescent="0.35">
      <c r="A23" s="17" t="s">
        <v>96</v>
      </c>
      <c r="B23" s="18" t="s">
        <v>27</v>
      </c>
      <c r="C23" s="19">
        <v>45809</v>
      </c>
      <c r="D23" s="19"/>
      <c r="E23" s="14">
        <v>0</v>
      </c>
      <c r="F23" s="14">
        <v>0</v>
      </c>
      <c r="G23" s="14">
        <v>0</v>
      </c>
      <c r="H23" s="14">
        <v>529.45000000000005</v>
      </c>
      <c r="I23" s="14">
        <v>40.599999999999994</v>
      </c>
      <c r="J23" s="14">
        <v>0</v>
      </c>
      <c r="K23" s="14">
        <v>0</v>
      </c>
      <c r="L23" s="14">
        <v>0</v>
      </c>
      <c r="M23" s="14">
        <v>0</v>
      </c>
      <c r="N23" s="15">
        <f>SUM(E23:M23)</f>
        <v>570.05000000000007</v>
      </c>
      <c r="O23" s="14">
        <v>0</v>
      </c>
    </row>
    <row r="24" spans="1:15" s="16" customFormat="1" ht="15.5" x14ac:dyDescent="0.35">
      <c r="A24" s="17" t="s">
        <v>28</v>
      </c>
      <c r="B24" s="18" t="s">
        <v>27</v>
      </c>
      <c r="C24" s="19"/>
      <c r="D24" s="19">
        <v>45838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5">
        <f>SUM(E24:M24)</f>
        <v>0</v>
      </c>
      <c r="O24" s="14">
        <v>292.19</v>
      </c>
    </row>
    <row r="25" spans="1:15" s="16" customFormat="1" ht="15.5" x14ac:dyDescent="0.35">
      <c r="A25" s="17" t="s">
        <v>76</v>
      </c>
      <c r="B25" s="18" t="s">
        <v>27</v>
      </c>
      <c r="C25" s="19">
        <v>45558</v>
      </c>
      <c r="D25" s="19"/>
      <c r="E25" s="14">
        <v>562.97</v>
      </c>
      <c r="F25" s="14">
        <v>202.99</v>
      </c>
      <c r="G25" s="14">
        <v>0</v>
      </c>
      <c r="H25" s="14">
        <v>80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f>SUM(E25:M25)</f>
        <v>845.96</v>
      </c>
      <c r="O25" s="14">
        <v>577.47</v>
      </c>
    </row>
    <row r="26" spans="1:15" s="16" customFormat="1" ht="15.5" x14ac:dyDescent="0.35">
      <c r="A26" s="20" t="s">
        <v>25</v>
      </c>
      <c r="B26" s="21"/>
      <c r="C26" s="20"/>
      <c r="D26" s="20"/>
      <c r="E26" s="33">
        <f t="shared" ref="E26:O26" si="2">SUM(E23:E25)</f>
        <v>562.97</v>
      </c>
      <c r="F26" s="33">
        <f t="shared" si="2"/>
        <v>202.99</v>
      </c>
      <c r="G26" s="33">
        <f t="shared" si="2"/>
        <v>0</v>
      </c>
      <c r="H26" s="33">
        <f t="shared" si="2"/>
        <v>609.45000000000005</v>
      </c>
      <c r="I26" s="33">
        <f t="shared" si="2"/>
        <v>40.599999999999994</v>
      </c>
      <c r="J26" s="33">
        <f t="shared" si="2"/>
        <v>0</v>
      </c>
      <c r="K26" s="33">
        <f t="shared" si="2"/>
        <v>0</v>
      </c>
      <c r="L26" s="33">
        <f t="shared" si="2"/>
        <v>0</v>
      </c>
      <c r="M26" s="33">
        <f t="shared" si="2"/>
        <v>0</v>
      </c>
      <c r="N26" s="33">
        <f t="shared" si="2"/>
        <v>1416.0100000000002</v>
      </c>
      <c r="O26" s="33">
        <f t="shared" si="2"/>
        <v>869.66000000000008</v>
      </c>
    </row>
    <row r="28" spans="1:15" ht="30" x14ac:dyDescent="0.6">
      <c r="A28" s="45" t="s">
        <v>29</v>
      </c>
    </row>
    <row r="29" spans="1:15" x14ac:dyDescent="0.3">
      <c r="E29" s="2"/>
      <c r="F29" s="2"/>
      <c r="G29" s="2"/>
      <c r="H29" s="2"/>
      <c r="I29" s="2"/>
      <c r="J29" s="2"/>
      <c r="K29" s="2"/>
      <c r="L29" s="2"/>
      <c r="M29" s="2"/>
    </row>
    <row r="30" spans="1:15" s="16" customFormat="1" ht="15.5" x14ac:dyDescent="0.35">
      <c r="A30" s="23" t="s">
        <v>1</v>
      </c>
      <c r="B30" s="24" t="s">
        <v>2</v>
      </c>
      <c r="C30" s="25" t="s">
        <v>3</v>
      </c>
      <c r="D30" s="25" t="s">
        <v>4</v>
      </c>
      <c r="E30" s="26" t="s">
        <v>30</v>
      </c>
      <c r="F30" s="26" t="s">
        <v>6</v>
      </c>
      <c r="G30" s="26" t="s">
        <v>7</v>
      </c>
      <c r="H30" s="27" t="s">
        <v>8</v>
      </c>
      <c r="I30" s="26" t="s">
        <v>9</v>
      </c>
      <c r="J30" s="26" t="s">
        <v>10</v>
      </c>
      <c r="K30" s="27" t="s">
        <v>11</v>
      </c>
      <c r="L30" s="26" t="s">
        <v>12</v>
      </c>
      <c r="M30" s="26" t="s">
        <v>13</v>
      </c>
      <c r="N30" s="26" t="s">
        <v>95</v>
      </c>
      <c r="O30" s="28" t="s">
        <v>72</v>
      </c>
    </row>
    <row r="31" spans="1:15" s="16" customFormat="1" ht="15.5" x14ac:dyDescent="0.35">
      <c r="A31" s="29"/>
      <c r="B31" s="30"/>
      <c r="C31" s="29"/>
      <c r="D31" s="31"/>
      <c r="E31" s="32" t="s">
        <v>14</v>
      </c>
      <c r="F31" s="32" t="s">
        <v>14</v>
      </c>
      <c r="G31" s="32" t="s">
        <v>14</v>
      </c>
      <c r="H31" s="32" t="s">
        <v>14</v>
      </c>
      <c r="I31" s="32" t="s">
        <v>14</v>
      </c>
      <c r="J31" s="32" t="s">
        <v>14</v>
      </c>
      <c r="K31" s="32" t="s">
        <v>14</v>
      </c>
      <c r="L31" s="32" t="s">
        <v>14</v>
      </c>
      <c r="M31" s="32" t="s">
        <v>14</v>
      </c>
      <c r="N31" s="32" t="s">
        <v>14</v>
      </c>
      <c r="O31" s="25" t="s">
        <v>14</v>
      </c>
    </row>
    <row r="32" spans="1:15" s="16" customFormat="1" ht="16.5" customHeight="1" x14ac:dyDescent="0.35">
      <c r="A32" s="11" t="s">
        <v>31</v>
      </c>
      <c r="B32" s="34" t="s">
        <v>32</v>
      </c>
      <c r="C32" s="13"/>
      <c r="D32" s="13"/>
      <c r="E32" s="14">
        <v>429.27</v>
      </c>
      <c r="F32" s="14">
        <v>696.22</v>
      </c>
      <c r="G32" s="14">
        <v>0</v>
      </c>
      <c r="H32" s="14">
        <v>1116.0900000000001</v>
      </c>
      <c r="I32" s="14">
        <v>323.58000000000004</v>
      </c>
      <c r="J32" s="14">
        <v>535.2700000000001</v>
      </c>
      <c r="K32" s="14">
        <v>-22</v>
      </c>
      <c r="L32" s="14">
        <v>56.980000000000018</v>
      </c>
      <c r="M32" s="14">
        <v>270</v>
      </c>
      <c r="N32" s="15">
        <f t="shared" ref="N32:N43" si="3">SUM(E32:M32)</f>
        <v>3405.41</v>
      </c>
      <c r="O32" s="14">
        <v>4934.4600000000009</v>
      </c>
    </row>
    <row r="33" spans="1:15" s="16" customFormat="1" ht="16.5" customHeight="1" x14ac:dyDescent="0.35">
      <c r="A33" s="17" t="s">
        <v>37</v>
      </c>
      <c r="B33" s="35" t="s">
        <v>38</v>
      </c>
      <c r="C33" s="19"/>
      <c r="D33" s="19"/>
      <c r="E33" s="14">
        <v>1873.9600000000005</v>
      </c>
      <c r="F33" s="14">
        <v>2185.1600000000003</v>
      </c>
      <c r="G33" s="14">
        <v>0</v>
      </c>
      <c r="H33" s="14">
        <v>364.65</v>
      </c>
      <c r="I33" s="14">
        <v>1144.02</v>
      </c>
      <c r="J33" s="14">
        <v>718.29999999999984</v>
      </c>
      <c r="K33" s="14">
        <v>0</v>
      </c>
      <c r="L33" s="14">
        <v>21.45</v>
      </c>
      <c r="M33" s="14">
        <v>258</v>
      </c>
      <c r="N33" s="15">
        <f>SUM(E33:M33)</f>
        <v>6565.5400000000009</v>
      </c>
      <c r="O33" s="14">
        <v>2499.63</v>
      </c>
    </row>
    <row r="34" spans="1:15" s="16" customFormat="1" ht="16.5" customHeight="1" x14ac:dyDescent="0.35">
      <c r="A34" s="11" t="s">
        <v>77</v>
      </c>
      <c r="B34" s="34" t="s">
        <v>78</v>
      </c>
      <c r="C34" s="13">
        <v>45572</v>
      </c>
      <c r="D34" s="13"/>
      <c r="E34" s="14">
        <v>0</v>
      </c>
      <c r="F34" s="14">
        <v>623.09999999999991</v>
      </c>
      <c r="G34" s="14">
        <v>0</v>
      </c>
      <c r="H34" s="14">
        <v>708.5</v>
      </c>
      <c r="I34" s="14">
        <v>0</v>
      </c>
      <c r="J34" s="14">
        <v>94.960000000000008</v>
      </c>
      <c r="K34" s="14">
        <v>0</v>
      </c>
      <c r="L34" s="14">
        <v>0</v>
      </c>
      <c r="M34" s="14">
        <v>0</v>
      </c>
      <c r="N34" s="15">
        <f t="shared" si="3"/>
        <v>1426.56</v>
      </c>
      <c r="O34" s="14">
        <v>1217.0999999999999</v>
      </c>
    </row>
    <row r="35" spans="1:15" s="16" customFormat="1" ht="16.5" customHeight="1" x14ac:dyDescent="0.35">
      <c r="A35" s="11" t="s">
        <v>43</v>
      </c>
      <c r="B35" s="34" t="s">
        <v>44</v>
      </c>
      <c r="C35" s="13"/>
      <c r="D35" s="13"/>
      <c r="E35" s="14">
        <v>222.3</v>
      </c>
      <c r="F35" s="14">
        <v>4377.84</v>
      </c>
      <c r="G35" s="14">
        <v>0</v>
      </c>
      <c r="H35" s="14">
        <v>3653.1000000000004</v>
      </c>
      <c r="I35" s="14">
        <v>183.51</v>
      </c>
      <c r="J35" s="14">
        <v>644.1600000000002</v>
      </c>
      <c r="K35" s="14">
        <v>0</v>
      </c>
      <c r="L35" s="14">
        <v>0</v>
      </c>
      <c r="M35" s="14">
        <v>318</v>
      </c>
      <c r="N35" s="15">
        <f t="shared" si="3"/>
        <v>9398.9100000000017</v>
      </c>
      <c r="O35" s="14">
        <v>11411.529999999999</v>
      </c>
    </row>
    <row r="36" spans="1:15" s="16" customFormat="1" ht="16.5" customHeight="1" x14ac:dyDescent="0.35">
      <c r="A36" s="17" t="s">
        <v>79</v>
      </c>
      <c r="B36" s="35" t="s">
        <v>80</v>
      </c>
      <c r="C36" s="19">
        <v>45558</v>
      </c>
      <c r="D36" s="19"/>
      <c r="E36" s="14">
        <v>0</v>
      </c>
      <c r="F36" s="14">
        <v>231.01999999999998</v>
      </c>
      <c r="G36" s="14">
        <v>0</v>
      </c>
      <c r="H36" s="14">
        <v>1569.3</v>
      </c>
      <c r="I36" s="14">
        <v>0</v>
      </c>
      <c r="J36" s="14">
        <v>122.45</v>
      </c>
      <c r="K36" s="14">
        <v>0</v>
      </c>
      <c r="L36" s="14">
        <v>0</v>
      </c>
      <c r="M36" s="14">
        <v>0</v>
      </c>
      <c r="N36" s="15">
        <f t="shared" si="3"/>
        <v>1922.77</v>
      </c>
      <c r="O36" s="14">
        <v>3164.63</v>
      </c>
    </row>
    <row r="37" spans="1:15" s="16" customFormat="1" ht="16.5" customHeight="1" x14ac:dyDescent="0.35">
      <c r="A37" s="17" t="s">
        <v>41</v>
      </c>
      <c r="B37" s="35" t="s">
        <v>42</v>
      </c>
      <c r="C37" s="13"/>
      <c r="D37" s="19"/>
      <c r="E37" s="14">
        <v>395.29</v>
      </c>
      <c r="F37" s="14">
        <v>4317.8300000000008</v>
      </c>
      <c r="G37" s="14">
        <v>0</v>
      </c>
      <c r="H37" s="14">
        <v>5847.85</v>
      </c>
      <c r="I37" s="14">
        <v>407.96</v>
      </c>
      <c r="J37" s="14">
        <v>614.83999999999992</v>
      </c>
      <c r="K37" s="14">
        <v>0</v>
      </c>
      <c r="L37" s="14">
        <v>5.5800000000000125</v>
      </c>
      <c r="M37" s="14">
        <v>0</v>
      </c>
      <c r="N37" s="15">
        <f t="shared" si="3"/>
        <v>11589.35</v>
      </c>
      <c r="O37" s="14">
        <v>12292.989999999998</v>
      </c>
    </row>
    <row r="38" spans="1:15" s="16" customFormat="1" ht="16.5" customHeight="1" x14ac:dyDescent="0.35">
      <c r="A38" s="11" t="s">
        <v>81</v>
      </c>
      <c r="B38" s="34" t="s">
        <v>97</v>
      </c>
      <c r="C38" s="19">
        <v>45693</v>
      </c>
      <c r="D38" s="13"/>
      <c r="E38" s="14">
        <v>0</v>
      </c>
      <c r="F38" s="14">
        <v>115.88</v>
      </c>
      <c r="G38" s="14">
        <v>0</v>
      </c>
      <c r="H38" s="14">
        <v>4350.8999999999996</v>
      </c>
      <c r="I38" s="14">
        <v>320.95000000000005</v>
      </c>
      <c r="J38" s="14">
        <v>125.71000000000001</v>
      </c>
      <c r="K38" s="14">
        <v>0</v>
      </c>
      <c r="L38" s="14">
        <v>0</v>
      </c>
      <c r="M38" s="14">
        <v>0</v>
      </c>
      <c r="N38" s="15">
        <f t="shared" si="3"/>
        <v>4913.4399999999996</v>
      </c>
      <c r="O38" s="14">
        <v>385.8</v>
      </c>
    </row>
    <row r="39" spans="1:15" s="16" customFormat="1" ht="16.5" customHeight="1" x14ac:dyDescent="0.35">
      <c r="A39" s="11" t="s">
        <v>98</v>
      </c>
      <c r="B39" s="34" t="s">
        <v>99</v>
      </c>
      <c r="C39" s="46">
        <v>45964</v>
      </c>
      <c r="D39" s="13"/>
      <c r="E39" s="14">
        <v>0</v>
      </c>
      <c r="F39" s="14">
        <v>857.31</v>
      </c>
      <c r="G39" s="14">
        <v>0</v>
      </c>
      <c r="H39" s="14">
        <v>2418.9000000000005</v>
      </c>
      <c r="I39" s="14">
        <v>30.6</v>
      </c>
      <c r="J39" s="14">
        <v>72.709999999999994</v>
      </c>
      <c r="K39" s="14">
        <v>0</v>
      </c>
      <c r="L39" s="14">
        <v>0</v>
      </c>
      <c r="M39" s="14">
        <v>0</v>
      </c>
      <c r="N39" s="15">
        <f t="shared" si="3"/>
        <v>3379.5200000000004</v>
      </c>
      <c r="O39" s="14">
        <v>0</v>
      </c>
    </row>
    <row r="40" spans="1:15" s="16" customFormat="1" ht="16.5" customHeight="1" x14ac:dyDescent="0.35">
      <c r="A40" s="11" t="s">
        <v>35</v>
      </c>
      <c r="B40" s="34" t="s">
        <v>36</v>
      </c>
      <c r="C40" s="36"/>
      <c r="D40" s="13"/>
      <c r="E40" s="14">
        <v>0</v>
      </c>
      <c r="F40" s="14">
        <v>3340.8600000000006</v>
      </c>
      <c r="G40" s="14">
        <v>0</v>
      </c>
      <c r="H40" s="14">
        <v>5078.5999999999995</v>
      </c>
      <c r="I40" s="14">
        <v>296.04999999999995</v>
      </c>
      <c r="J40" s="14">
        <v>412.72000000000008</v>
      </c>
      <c r="K40" s="14">
        <v>0</v>
      </c>
      <c r="L40" s="14">
        <v>0</v>
      </c>
      <c r="M40" s="14">
        <v>282</v>
      </c>
      <c r="N40" s="15">
        <f t="shared" si="3"/>
        <v>9410.2299999999977</v>
      </c>
      <c r="O40" s="14">
        <v>8270.7199999999993</v>
      </c>
    </row>
    <row r="41" spans="1:15" s="16" customFormat="1" ht="16.5" customHeight="1" x14ac:dyDescent="0.35">
      <c r="A41" s="11" t="s">
        <v>39</v>
      </c>
      <c r="B41" s="34" t="s">
        <v>40</v>
      </c>
      <c r="C41" s="13"/>
      <c r="D41" s="13"/>
      <c r="E41" s="14">
        <v>64.69</v>
      </c>
      <c r="F41" s="14">
        <v>2095.79</v>
      </c>
      <c r="G41" s="14">
        <v>148.12</v>
      </c>
      <c r="H41" s="14">
        <v>2132.6700000000005</v>
      </c>
      <c r="I41" s="14">
        <v>171.34</v>
      </c>
      <c r="J41" s="14">
        <v>686.90000000000009</v>
      </c>
      <c r="K41" s="14">
        <v>0</v>
      </c>
      <c r="L41" s="14">
        <v>315</v>
      </c>
      <c r="M41" s="14">
        <v>294</v>
      </c>
      <c r="N41" s="15">
        <f t="shared" si="3"/>
        <v>5908.51</v>
      </c>
      <c r="O41" s="14">
        <v>4683.5400000000009</v>
      </c>
    </row>
    <row r="42" spans="1:15" s="16" customFormat="1" ht="16.5" customHeight="1" x14ac:dyDescent="0.35">
      <c r="A42" s="11" t="s">
        <v>33</v>
      </c>
      <c r="B42" s="34" t="s">
        <v>34</v>
      </c>
      <c r="C42" s="13"/>
      <c r="D42" s="13"/>
      <c r="E42" s="14">
        <v>128.97999999999999</v>
      </c>
      <c r="F42" s="14">
        <v>2104.4299999999998</v>
      </c>
      <c r="G42" s="14">
        <v>347.88</v>
      </c>
      <c r="H42" s="14">
        <v>2487.6799999999998</v>
      </c>
      <c r="I42" s="14">
        <v>1143.4500000000003</v>
      </c>
      <c r="J42" s="14">
        <v>586.55999999999995</v>
      </c>
      <c r="K42" s="14">
        <v>14</v>
      </c>
      <c r="L42" s="14">
        <v>0</v>
      </c>
      <c r="M42" s="14">
        <v>186</v>
      </c>
      <c r="N42" s="15">
        <f t="shared" si="3"/>
        <v>6998.98</v>
      </c>
      <c r="O42" s="14">
        <v>5611.7800000000007</v>
      </c>
    </row>
    <row r="43" spans="1:15" s="16" customFormat="1" ht="16.5" customHeight="1" x14ac:dyDescent="0.35">
      <c r="A43" s="11" t="s">
        <v>100</v>
      </c>
      <c r="B43" s="34" t="s">
        <v>101</v>
      </c>
      <c r="C43" s="13">
        <v>45964</v>
      </c>
      <c r="D43" s="13"/>
      <c r="E43" s="14">
        <v>0</v>
      </c>
      <c r="F43" s="14">
        <v>276.2</v>
      </c>
      <c r="G43" s="14">
        <v>0</v>
      </c>
      <c r="H43" s="14">
        <v>519.40000000000009</v>
      </c>
      <c r="I43" s="14">
        <v>33.010000000000005</v>
      </c>
      <c r="J43" s="14">
        <v>173.83999999999997</v>
      </c>
      <c r="K43" s="14">
        <v>0</v>
      </c>
      <c r="L43" s="14">
        <v>22.14</v>
      </c>
      <c r="M43" s="14">
        <v>78</v>
      </c>
      <c r="N43" s="15">
        <f t="shared" si="3"/>
        <v>1102.5900000000001</v>
      </c>
      <c r="O43" s="14">
        <v>0</v>
      </c>
    </row>
    <row r="44" spans="1:15" s="16" customFormat="1" ht="15.5" x14ac:dyDescent="0.35">
      <c r="A44" s="20" t="s">
        <v>25</v>
      </c>
      <c r="B44" s="21"/>
      <c r="C44" s="20"/>
      <c r="D44" s="20"/>
      <c r="E44" s="22">
        <f>SUM(E32:E43)</f>
        <v>3114.4900000000007</v>
      </c>
      <c r="F44" s="22">
        <f t="shared" ref="F44:O44" si="4">SUM(F32:F43)</f>
        <v>21221.640000000003</v>
      </c>
      <c r="G44" s="22">
        <f t="shared" si="4"/>
        <v>496</v>
      </c>
      <c r="H44" s="22">
        <f t="shared" si="4"/>
        <v>30247.640000000003</v>
      </c>
      <c r="I44" s="22">
        <f t="shared" si="4"/>
        <v>4054.47</v>
      </c>
      <c r="J44" s="22">
        <f t="shared" si="4"/>
        <v>4788.42</v>
      </c>
      <c r="K44" s="22">
        <f t="shared" si="4"/>
        <v>-8</v>
      </c>
      <c r="L44" s="22">
        <f t="shared" si="4"/>
        <v>421.15000000000003</v>
      </c>
      <c r="M44" s="22">
        <f t="shared" si="4"/>
        <v>1686</v>
      </c>
      <c r="N44" s="22">
        <f t="shared" si="4"/>
        <v>66021.81</v>
      </c>
      <c r="O44" s="22">
        <f t="shared" si="4"/>
        <v>54472.18</v>
      </c>
    </row>
    <row r="46" spans="1:15" ht="30" x14ac:dyDescent="0.6">
      <c r="A46" s="45" t="s">
        <v>45</v>
      </c>
    </row>
    <row r="48" spans="1:15" s="16" customFormat="1" ht="15.5" x14ac:dyDescent="0.35">
      <c r="A48" s="23" t="s">
        <v>1</v>
      </c>
      <c r="B48" s="24" t="s">
        <v>2</v>
      </c>
      <c r="C48" s="25" t="s">
        <v>3</v>
      </c>
      <c r="D48" s="25" t="s">
        <v>4</v>
      </c>
      <c r="E48" s="26" t="s">
        <v>5</v>
      </c>
      <c r="F48" s="26" t="s">
        <v>6</v>
      </c>
      <c r="G48" s="26" t="s">
        <v>7</v>
      </c>
      <c r="H48" s="27" t="s">
        <v>8</v>
      </c>
      <c r="I48" s="26" t="s">
        <v>9</v>
      </c>
      <c r="J48" s="26" t="s">
        <v>10</v>
      </c>
      <c r="K48" s="26" t="s">
        <v>11</v>
      </c>
      <c r="L48" s="26" t="s">
        <v>12</v>
      </c>
      <c r="M48" s="26" t="s">
        <v>13</v>
      </c>
      <c r="N48" s="26" t="s">
        <v>95</v>
      </c>
      <c r="O48" s="28" t="s">
        <v>72</v>
      </c>
    </row>
    <row r="49" spans="1:15" s="16" customFormat="1" ht="15.5" x14ac:dyDescent="0.35">
      <c r="A49" s="29"/>
      <c r="B49" s="30"/>
      <c r="C49" s="29"/>
      <c r="D49" s="31"/>
      <c r="E49" s="26" t="s">
        <v>14</v>
      </c>
      <c r="F49" s="26" t="s">
        <v>14</v>
      </c>
      <c r="G49" s="32" t="s">
        <v>14</v>
      </c>
      <c r="H49" s="26" t="s">
        <v>14</v>
      </c>
      <c r="I49" s="26" t="s">
        <v>14</v>
      </c>
      <c r="J49" s="26" t="s">
        <v>14</v>
      </c>
      <c r="K49" s="26" t="s">
        <v>14</v>
      </c>
      <c r="L49" s="26" t="s">
        <v>14</v>
      </c>
      <c r="M49" s="26" t="s">
        <v>14</v>
      </c>
      <c r="N49" s="26" t="s">
        <v>14</v>
      </c>
      <c r="O49" s="28" t="s">
        <v>14</v>
      </c>
    </row>
    <row r="50" spans="1:15" s="16" customFormat="1" ht="15.5" x14ac:dyDescent="0.35">
      <c r="A50" s="11" t="s">
        <v>46</v>
      </c>
      <c r="B50" s="12" t="s">
        <v>27</v>
      </c>
      <c r="C50" s="13"/>
      <c r="D50" s="13">
        <v>46053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5">
        <f>SUM(E50:M50)</f>
        <v>0</v>
      </c>
      <c r="O50" s="14">
        <v>94.69</v>
      </c>
    </row>
    <row r="51" spans="1:15" s="16" customFormat="1" ht="15.5" x14ac:dyDescent="0.35">
      <c r="A51" s="11" t="s">
        <v>82</v>
      </c>
      <c r="B51" s="12" t="s">
        <v>27</v>
      </c>
      <c r="C51" s="13">
        <v>45615</v>
      </c>
      <c r="D51" s="13"/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5">
        <f t="shared" ref="N50:N56" si="5">SUM(E51:M51)</f>
        <v>0</v>
      </c>
      <c r="O51" s="14">
        <v>0</v>
      </c>
    </row>
    <row r="52" spans="1:15" s="16" customFormat="1" ht="15.5" x14ac:dyDescent="0.35">
      <c r="A52" s="17" t="s">
        <v>48</v>
      </c>
      <c r="B52" s="18" t="s">
        <v>27</v>
      </c>
      <c r="C52" s="19"/>
      <c r="D52" s="19"/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5">
        <f t="shared" si="5"/>
        <v>0</v>
      </c>
      <c r="O52" s="14">
        <v>581.54</v>
      </c>
    </row>
    <row r="53" spans="1:15" s="16" customFormat="1" ht="15.5" x14ac:dyDescent="0.35">
      <c r="A53" s="17" t="s">
        <v>83</v>
      </c>
      <c r="B53" s="18" t="s">
        <v>27</v>
      </c>
      <c r="C53" s="19">
        <v>45615</v>
      </c>
      <c r="D53" s="19"/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5">
        <f t="shared" si="5"/>
        <v>0</v>
      </c>
      <c r="O53" s="14">
        <v>0</v>
      </c>
    </row>
    <row r="54" spans="1:15" s="16" customFormat="1" ht="15.5" x14ac:dyDescent="0.35">
      <c r="A54" s="17" t="s">
        <v>102</v>
      </c>
      <c r="B54" s="18" t="s">
        <v>27</v>
      </c>
      <c r="C54" s="19"/>
      <c r="D54" s="19"/>
      <c r="E54" s="14">
        <v>0</v>
      </c>
      <c r="F54" s="14">
        <v>0</v>
      </c>
      <c r="G54" s="14">
        <v>0</v>
      </c>
      <c r="H54" s="14">
        <v>783.9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5">
        <f t="shared" si="5"/>
        <v>783.9</v>
      </c>
      <c r="O54" s="14">
        <v>834.30000000000007</v>
      </c>
    </row>
    <row r="55" spans="1:15" s="16" customFormat="1" ht="15.5" x14ac:dyDescent="0.35">
      <c r="A55" s="17" t="s">
        <v>47</v>
      </c>
      <c r="B55" s="18" t="s">
        <v>27</v>
      </c>
      <c r="C55" s="19"/>
      <c r="D55" s="19"/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5">
        <f t="shared" si="5"/>
        <v>0</v>
      </c>
      <c r="O55" s="14">
        <v>0</v>
      </c>
    </row>
    <row r="56" spans="1:15" s="16" customFormat="1" ht="15.5" x14ac:dyDescent="0.35">
      <c r="A56" s="17" t="s">
        <v>84</v>
      </c>
      <c r="B56" s="18" t="s">
        <v>27</v>
      </c>
      <c r="C56" s="19">
        <v>45717</v>
      </c>
      <c r="D56" s="19"/>
      <c r="E56" s="14">
        <v>0</v>
      </c>
      <c r="F56" s="14">
        <v>212.49</v>
      </c>
      <c r="G56" s="14">
        <v>0</v>
      </c>
      <c r="H56" s="14">
        <v>35.400000000000006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5">
        <f t="shared" si="5"/>
        <v>247.89000000000001</v>
      </c>
      <c r="O56" s="14">
        <v>0</v>
      </c>
    </row>
    <row r="57" spans="1:15" s="16" customFormat="1" ht="15.5" x14ac:dyDescent="0.35">
      <c r="A57" s="20" t="s">
        <v>25</v>
      </c>
      <c r="B57" s="21"/>
      <c r="C57" s="20"/>
      <c r="D57" s="20"/>
      <c r="E57" s="22">
        <f t="shared" ref="E57:O57" si="6">SUM(E50:E56)</f>
        <v>0</v>
      </c>
      <c r="F57" s="22">
        <f>SUM(F50:F56)</f>
        <v>212.49</v>
      </c>
      <c r="G57" s="22">
        <f t="shared" si="6"/>
        <v>0</v>
      </c>
      <c r="H57" s="22">
        <f t="shared" si="6"/>
        <v>819.3</v>
      </c>
      <c r="I57" s="22">
        <f>SUM(I50:I56)</f>
        <v>0</v>
      </c>
      <c r="J57" s="22">
        <f>SUM(J50:J56)</f>
        <v>0</v>
      </c>
      <c r="K57" s="22">
        <f t="shared" si="6"/>
        <v>0</v>
      </c>
      <c r="L57" s="22">
        <f t="shared" si="6"/>
        <v>0</v>
      </c>
      <c r="M57" s="22">
        <f>SUM(M50:M56)</f>
        <v>0</v>
      </c>
      <c r="N57" s="22">
        <f t="shared" si="6"/>
        <v>1031.79</v>
      </c>
      <c r="O57" s="22">
        <f t="shared" si="6"/>
        <v>1510.5300000000002</v>
      </c>
    </row>
    <row r="58" spans="1:15" x14ac:dyDescent="0.3">
      <c r="B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5" ht="30" x14ac:dyDescent="0.6">
      <c r="A59" s="45" t="s">
        <v>49</v>
      </c>
      <c r="B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5" x14ac:dyDescent="0.3">
      <c r="B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5" s="16" customFormat="1" ht="15.5" x14ac:dyDescent="0.35">
      <c r="A61" s="23" t="s">
        <v>1</v>
      </c>
      <c r="B61" s="24" t="s">
        <v>2</v>
      </c>
      <c r="C61" s="25" t="s">
        <v>3</v>
      </c>
      <c r="D61" s="25" t="s">
        <v>4</v>
      </c>
      <c r="E61" s="26" t="s">
        <v>5</v>
      </c>
      <c r="F61" s="26" t="s">
        <v>6</v>
      </c>
      <c r="G61" s="26" t="s">
        <v>7</v>
      </c>
      <c r="H61" s="27" t="s">
        <v>8</v>
      </c>
      <c r="I61" s="26" t="s">
        <v>9</v>
      </c>
      <c r="J61" s="26" t="s">
        <v>10</v>
      </c>
      <c r="K61" s="26" t="s">
        <v>11</v>
      </c>
      <c r="L61" s="26" t="s">
        <v>12</v>
      </c>
      <c r="M61" s="26" t="s">
        <v>13</v>
      </c>
      <c r="N61" s="26" t="s">
        <v>95</v>
      </c>
      <c r="O61" s="28" t="s">
        <v>72</v>
      </c>
    </row>
    <row r="62" spans="1:15" s="16" customFormat="1" ht="15.5" x14ac:dyDescent="0.35">
      <c r="A62" s="29"/>
      <c r="B62" s="30"/>
      <c r="C62" s="29"/>
      <c r="D62" s="31"/>
      <c r="E62" s="26" t="s">
        <v>14</v>
      </c>
      <c r="F62" s="26" t="s">
        <v>14</v>
      </c>
      <c r="G62" s="32" t="s">
        <v>14</v>
      </c>
      <c r="H62" s="26" t="s">
        <v>14</v>
      </c>
      <c r="I62" s="26" t="s">
        <v>14</v>
      </c>
      <c r="J62" s="26" t="s">
        <v>14</v>
      </c>
      <c r="K62" s="26" t="s">
        <v>14</v>
      </c>
      <c r="L62" s="26" t="s">
        <v>14</v>
      </c>
      <c r="M62" s="26" t="s">
        <v>14</v>
      </c>
      <c r="N62" s="26" t="s">
        <v>14</v>
      </c>
      <c r="O62" s="28" t="s">
        <v>14</v>
      </c>
    </row>
    <row r="63" spans="1:15" s="16" customFormat="1" ht="15.5" x14ac:dyDescent="0.35">
      <c r="A63" s="11" t="s">
        <v>103</v>
      </c>
      <c r="B63" s="12" t="s">
        <v>27</v>
      </c>
      <c r="C63" s="13">
        <v>46054</v>
      </c>
      <c r="D63" s="13"/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5">
        <f t="shared" ref="N63:N70" si="7">SUM(E63:M63)</f>
        <v>0</v>
      </c>
      <c r="O63" s="14">
        <v>0</v>
      </c>
    </row>
    <row r="64" spans="1:15" s="16" customFormat="1" ht="15.5" x14ac:dyDescent="0.35">
      <c r="A64" s="11" t="s">
        <v>53</v>
      </c>
      <c r="B64" s="12" t="s">
        <v>27</v>
      </c>
      <c r="C64" s="13"/>
      <c r="D64" s="13">
        <v>46054</v>
      </c>
      <c r="E64" s="14">
        <v>0</v>
      </c>
      <c r="F64" s="14">
        <v>120.14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5">
        <f>SUM(E64:M64)</f>
        <v>120.14</v>
      </c>
      <c r="O64" s="14">
        <v>230.75</v>
      </c>
    </row>
    <row r="65" spans="1:15" s="16" customFormat="1" ht="15.5" x14ac:dyDescent="0.35">
      <c r="A65" s="11" t="s">
        <v>50</v>
      </c>
      <c r="B65" s="12" t="s">
        <v>27</v>
      </c>
      <c r="C65" s="13"/>
      <c r="D65" s="13"/>
      <c r="E65" s="14">
        <v>0</v>
      </c>
      <c r="F65" s="14">
        <v>472.74</v>
      </c>
      <c r="G65" s="14">
        <v>0</v>
      </c>
      <c r="H65" s="14">
        <v>218.2</v>
      </c>
      <c r="I65" s="14">
        <v>90</v>
      </c>
      <c r="J65" s="14">
        <v>0</v>
      </c>
      <c r="K65" s="14">
        <v>0</v>
      </c>
      <c r="L65" s="14">
        <v>0</v>
      </c>
      <c r="M65" s="14">
        <v>0</v>
      </c>
      <c r="N65" s="15">
        <f>SUM(E65:M65)</f>
        <v>780.94</v>
      </c>
      <c r="O65" s="14">
        <v>108.1</v>
      </c>
    </row>
    <row r="66" spans="1:15" s="16" customFormat="1" ht="15.5" x14ac:dyDescent="0.35">
      <c r="A66" s="11" t="s">
        <v>104</v>
      </c>
      <c r="B66" s="12" t="s">
        <v>27</v>
      </c>
      <c r="C66" s="13">
        <v>45748</v>
      </c>
      <c r="D66" s="13">
        <v>45982</v>
      </c>
      <c r="E66" s="14">
        <v>0</v>
      </c>
      <c r="F66" s="14">
        <v>235.14</v>
      </c>
      <c r="G66" s="14">
        <v>0</v>
      </c>
      <c r="H66" s="14">
        <v>87</v>
      </c>
      <c r="I66" s="14">
        <v>0</v>
      </c>
      <c r="J66" s="14">
        <v>25</v>
      </c>
      <c r="K66" s="14">
        <v>0</v>
      </c>
      <c r="L66" s="14">
        <v>0</v>
      </c>
      <c r="M66" s="14">
        <v>0</v>
      </c>
      <c r="N66" s="15">
        <f>SUM(E66:M66)</f>
        <v>347.14</v>
      </c>
      <c r="O66" s="14">
        <v>0</v>
      </c>
    </row>
    <row r="67" spans="1:15" s="16" customFormat="1" ht="15.5" x14ac:dyDescent="0.35">
      <c r="A67" s="17" t="s">
        <v>51</v>
      </c>
      <c r="B67" s="18" t="s">
        <v>27</v>
      </c>
      <c r="C67" s="19">
        <v>46054</v>
      </c>
      <c r="D67" s="19"/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5">
        <f t="shared" si="7"/>
        <v>0</v>
      </c>
      <c r="O67" s="14">
        <v>574.85</v>
      </c>
    </row>
    <row r="68" spans="1:15" s="16" customFormat="1" ht="15.5" x14ac:dyDescent="0.35">
      <c r="A68" s="17" t="s">
        <v>52</v>
      </c>
      <c r="B68" s="18" t="s">
        <v>27</v>
      </c>
      <c r="C68" s="19"/>
      <c r="D68" s="19"/>
      <c r="E68" s="14">
        <v>0</v>
      </c>
      <c r="F68" s="14">
        <v>286.54000000000002</v>
      </c>
      <c r="G68" s="14">
        <v>0</v>
      </c>
      <c r="H68" s="14">
        <v>188</v>
      </c>
      <c r="I68" s="14">
        <v>0</v>
      </c>
      <c r="J68" s="14">
        <v>30</v>
      </c>
      <c r="K68" s="14">
        <v>0</v>
      </c>
      <c r="L68" s="14">
        <v>0</v>
      </c>
      <c r="M68" s="14">
        <v>0</v>
      </c>
      <c r="N68" s="15">
        <f t="shared" si="7"/>
        <v>504.54</v>
      </c>
      <c r="O68" s="14">
        <v>649.87</v>
      </c>
    </row>
    <row r="69" spans="1:15" s="16" customFormat="1" ht="15.5" x14ac:dyDescent="0.35">
      <c r="A69" s="17" t="s">
        <v>85</v>
      </c>
      <c r="B69" s="18" t="s">
        <v>27</v>
      </c>
      <c r="C69" s="19">
        <v>45691</v>
      </c>
      <c r="D69" s="19"/>
      <c r="E69" s="14">
        <v>0</v>
      </c>
      <c r="F69" s="14">
        <v>286.54000000000002</v>
      </c>
      <c r="G69" s="14">
        <v>0</v>
      </c>
      <c r="H69" s="14">
        <v>294.05</v>
      </c>
      <c r="I69" s="14">
        <v>85</v>
      </c>
      <c r="J69" s="14">
        <v>39.980000000000004</v>
      </c>
      <c r="K69" s="14">
        <v>0</v>
      </c>
      <c r="L69" s="14">
        <v>0</v>
      </c>
      <c r="M69" s="14">
        <v>0</v>
      </c>
      <c r="N69" s="15">
        <f t="shared" ref="N69" si="8">SUM(E69:M69)</f>
        <v>705.57</v>
      </c>
      <c r="O69" s="14">
        <v>0</v>
      </c>
    </row>
    <row r="70" spans="1:15" s="16" customFormat="1" ht="15.5" x14ac:dyDescent="0.35">
      <c r="A70" s="17" t="s">
        <v>86</v>
      </c>
      <c r="B70" s="18" t="s">
        <v>27</v>
      </c>
      <c r="C70" s="19">
        <v>45717</v>
      </c>
      <c r="D70" s="19"/>
      <c r="E70" s="14">
        <v>0</v>
      </c>
      <c r="F70" s="14">
        <v>302.63</v>
      </c>
      <c r="G70" s="14">
        <v>0</v>
      </c>
      <c r="H70" s="14">
        <v>575.54</v>
      </c>
      <c r="I70" s="14">
        <v>47.56</v>
      </c>
      <c r="J70" s="14">
        <v>25.700000000000003</v>
      </c>
      <c r="K70" s="14">
        <v>0</v>
      </c>
      <c r="L70" s="14">
        <v>0</v>
      </c>
      <c r="M70" s="14">
        <v>0</v>
      </c>
      <c r="N70" s="15">
        <f t="shared" si="7"/>
        <v>951.43000000000006</v>
      </c>
      <c r="O70" s="14">
        <v>45.900000000000006</v>
      </c>
    </row>
    <row r="71" spans="1:15" s="16" customFormat="1" ht="15.5" x14ac:dyDescent="0.35">
      <c r="A71" s="20" t="s">
        <v>25</v>
      </c>
      <c r="B71" s="21"/>
      <c r="C71" s="20"/>
      <c r="D71" s="20"/>
      <c r="E71" s="22">
        <f>SUM(E63:E70)</f>
        <v>0</v>
      </c>
      <c r="F71" s="22">
        <f>SUM(F63:F70)</f>
        <v>1703.73</v>
      </c>
      <c r="G71" s="22">
        <f t="shared" ref="G71:O71" si="9">SUM(G63:G70)</f>
        <v>0</v>
      </c>
      <c r="H71" s="22">
        <f t="shared" si="9"/>
        <v>1362.79</v>
      </c>
      <c r="I71" s="22">
        <f t="shared" si="9"/>
        <v>222.56</v>
      </c>
      <c r="J71" s="22">
        <f t="shared" si="9"/>
        <v>120.68</v>
      </c>
      <c r="K71" s="22">
        <f t="shared" si="9"/>
        <v>0</v>
      </c>
      <c r="L71" s="22">
        <f t="shared" si="9"/>
        <v>0</v>
      </c>
      <c r="M71" s="22">
        <f t="shared" si="9"/>
        <v>0</v>
      </c>
      <c r="N71" s="22">
        <f>SUM(N63:N70)</f>
        <v>3409.76</v>
      </c>
      <c r="O71" s="22">
        <f t="shared" si="9"/>
        <v>1609.4700000000003</v>
      </c>
    </row>
    <row r="72" spans="1:15" x14ac:dyDescent="0.3">
      <c r="B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5" ht="30" x14ac:dyDescent="0.6">
      <c r="A73" s="45" t="s">
        <v>54</v>
      </c>
      <c r="B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5" x14ac:dyDescent="0.3">
      <c r="B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5" s="16" customFormat="1" ht="15.5" x14ac:dyDescent="0.35">
      <c r="A75" s="23" t="s">
        <v>1</v>
      </c>
      <c r="B75" s="24" t="s">
        <v>2</v>
      </c>
      <c r="C75" s="25" t="s">
        <v>3</v>
      </c>
      <c r="D75" s="25" t="s">
        <v>4</v>
      </c>
      <c r="E75" s="26" t="s">
        <v>5</v>
      </c>
      <c r="F75" s="26" t="s">
        <v>6</v>
      </c>
      <c r="G75" s="26" t="s">
        <v>7</v>
      </c>
      <c r="H75" s="27" t="s">
        <v>8</v>
      </c>
      <c r="I75" s="26" t="s">
        <v>9</v>
      </c>
      <c r="J75" s="26" t="s">
        <v>10</v>
      </c>
      <c r="K75" s="26" t="s">
        <v>11</v>
      </c>
      <c r="L75" s="26" t="s">
        <v>12</v>
      </c>
      <c r="M75" s="26" t="s">
        <v>13</v>
      </c>
      <c r="N75" s="26" t="s">
        <v>95</v>
      </c>
      <c r="O75" s="28" t="s">
        <v>72</v>
      </c>
    </row>
    <row r="76" spans="1:15" s="16" customFormat="1" ht="15.5" x14ac:dyDescent="0.35">
      <c r="A76" s="29"/>
      <c r="B76" s="30"/>
      <c r="C76" s="29"/>
      <c r="D76" s="31"/>
      <c r="E76" s="26" t="s">
        <v>14</v>
      </c>
      <c r="F76" s="26" t="s">
        <v>14</v>
      </c>
      <c r="G76" s="32" t="s">
        <v>14</v>
      </c>
      <c r="H76" s="26" t="s">
        <v>14</v>
      </c>
      <c r="I76" s="26" t="s">
        <v>14</v>
      </c>
      <c r="J76" s="26" t="s">
        <v>14</v>
      </c>
      <c r="K76" s="26" t="s">
        <v>14</v>
      </c>
      <c r="L76" s="26" t="s">
        <v>14</v>
      </c>
      <c r="M76" s="26" t="s">
        <v>14</v>
      </c>
      <c r="N76" s="26" t="s">
        <v>14</v>
      </c>
      <c r="O76" s="28" t="s">
        <v>14</v>
      </c>
    </row>
    <row r="77" spans="1:15" s="16" customFormat="1" ht="15.5" x14ac:dyDescent="0.35">
      <c r="A77" s="11" t="s">
        <v>105</v>
      </c>
      <c r="B77" s="12" t="s">
        <v>27</v>
      </c>
      <c r="C77" s="13">
        <v>45748</v>
      </c>
      <c r="D77" s="13"/>
      <c r="E77" s="14">
        <v>0</v>
      </c>
      <c r="F77" s="14">
        <v>100</v>
      </c>
      <c r="G77" s="14">
        <v>0</v>
      </c>
      <c r="H77" s="14">
        <v>87.7</v>
      </c>
      <c r="I77" s="14">
        <v>0</v>
      </c>
      <c r="J77" s="14">
        <v>46</v>
      </c>
      <c r="K77" s="14">
        <v>0</v>
      </c>
      <c r="L77" s="14">
        <v>0</v>
      </c>
      <c r="M77" s="14">
        <v>0</v>
      </c>
      <c r="N77" s="15">
        <f t="shared" ref="N77:N82" si="10">SUM(E77:M77)</f>
        <v>233.7</v>
      </c>
      <c r="O77" s="37">
        <v>0</v>
      </c>
    </row>
    <row r="78" spans="1:15" s="16" customFormat="1" ht="15.5" x14ac:dyDescent="0.35">
      <c r="A78" s="11" t="s">
        <v>55</v>
      </c>
      <c r="B78" s="12" t="s">
        <v>27</v>
      </c>
      <c r="C78" s="13"/>
      <c r="D78" s="13"/>
      <c r="E78" s="14">
        <v>0</v>
      </c>
      <c r="F78" s="14">
        <v>186</v>
      </c>
      <c r="G78" s="14">
        <v>0</v>
      </c>
      <c r="H78" s="14">
        <v>220.3</v>
      </c>
      <c r="I78" s="14">
        <v>0</v>
      </c>
      <c r="J78" s="14">
        <v>46</v>
      </c>
      <c r="K78" s="14">
        <v>0</v>
      </c>
      <c r="L78" s="14">
        <v>0</v>
      </c>
      <c r="M78" s="14">
        <v>0</v>
      </c>
      <c r="N78" s="15">
        <f t="shared" si="10"/>
        <v>452.3</v>
      </c>
      <c r="O78" s="37">
        <v>269.3</v>
      </c>
    </row>
    <row r="79" spans="1:15" s="16" customFormat="1" ht="15.5" x14ac:dyDescent="0.35">
      <c r="A79" s="11" t="s">
        <v>106</v>
      </c>
      <c r="B79" s="12" t="s">
        <v>27</v>
      </c>
      <c r="C79" s="13">
        <v>45748</v>
      </c>
      <c r="D79" s="13"/>
      <c r="E79" s="14">
        <v>0</v>
      </c>
      <c r="F79" s="14">
        <v>166.4</v>
      </c>
      <c r="G79" s="14">
        <v>0</v>
      </c>
      <c r="H79" s="14">
        <v>191.8</v>
      </c>
      <c r="I79" s="14">
        <v>16.2</v>
      </c>
      <c r="J79" s="14">
        <v>14.15</v>
      </c>
      <c r="K79" s="14">
        <v>0</v>
      </c>
      <c r="L79" s="14">
        <v>0</v>
      </c>
      <c r="M79" s="14">
        <v>0</v>
      </c>
      <c r="N79" s="15">
        <f t="shared" si="10"/>
        <v>388.55</v>
      </c>
      <c r="O79" s="37">
        <v>0</v>
      </c>
    </row>
    <row r="80" spans="1:15" s="16" customFormat="1" ht="15.5" x14ac:dyDescent="0.35">
      <c r="A80" s="11" t="s">
        <v>107</v>
      </c>
      <c r="B80" s="12" t="s">
        <v>27</v>
      </c>
      <c r="C80" s="13">
        <v>45748</v>
      </c>
      <c r="D80" s="13"/>
      <c r="E80" s="14">
        <v>0</v>
      </c>
      <c r="F80" s="14">
        <v>194.4</v>
      </c>
      <c r="G80" s="14">
        <v>0</v>
      </c>
      <c r="H80" s="14">
        <v>237.79</v>
      </c>
      <c r="I80" s="14">
        <v>203.55000000000004</v>
      </c>
      <c r="J80" s="14">
        <v>74.5</v>
      </c>
      <c r="K80" s="14">
        <v>0</v>
      </c>
      <c r="L80" s="14">
        <v>0</v>
      </c>
      <c r="M80" s="14">
        <v>0</v>
      </c>
      <c r="N80" s="15">
        <f t="shared" si="10"/>
        <v>710.24</v>
      </c>
      <c r="O80" s="37">
        <v>0</v>
      </c>
    </row>
    <row r="81" spans="1:15" s="16" customFormat="1" ht="15.5" x14ac:dyDescent="0.35">
      <c r="A81" s="11" t="s">
        <v>108</v>
      </c>
      <c r="B81" s="12" t="s">
        <v>27</v>
      </c>
      <c r="C81" s="13">
        <v>45748</v>
      </c>
      <c r="D81" s="13"/>
      <c r="E81" s="14">
        <v>0</v>
      </c>
      <c r="F81" s="14">
        <v>99</v>
      </c>
      <c r="G81" s="14">
        <v>0</v>
      </c>
      <c r="H81" s="14">
        <v>216</v>
      </c>
      <c r="I81" s="14">
        <v>27.8</v>
      </c>
      <c r="J81" s="14">
        <v>7.5</v>
      </c>
      <c r="K81" s="14">
        <v>0</v>
      </c>
      <c r="L81" s="14">
        <v>0</v>
      </c>
      <c r="M81" s="14">
        <v>0</v>
      </c>
      <c r="N81" s="15">
        <f t="shared" si="10"/>
        <v>350.3</v>
      </c>
      <c r="O81" s="37">
        <v>0</v>
      </c>
    </row>
    <row r="82" spans="1:15" s="16" customFormat="1" ht="15.5" x14ac:dyDescent="0.35">
      <c r="A82" s="11" t="s">
        <v>56</v>
      </c>
      <c r="B82" s="12" t="s">
        <v>27</v>
      </c>
      <c r="C82" s="13"/>
      <c r="D82" s="13"/>
      <c r="E82" s="14">
        <v>0</v>
      </c>
      <c r="F82" s="14">
        <v>0</v>
      </c>
      <c r="G82" s="14">
        <v>0</v>
      </c>
      <c r="H82" s="14">
        <v>75.599999999999994</v>
      </c>
      <c r="I82" s="14">
        <v>178.6</v>
      </c>
      <c r="J82" s="14">
        <v>0</v>
      </c>
      <c r="K82" s="14">
        <v>0</v>
      </c>
      <c r="L82" s="14">
        <v>0</v>
      </c>
      <c r="M82" s="14">
        <v>0</v>
      </c>
      <c r="N82" s="15">
        <f t="shared" si="10"/>
        <v>254.2</v>
      </c>
      <c r="O82" s="37">
        <v>503.76</v>
      </c>
    </row>
    <row r="83" spans="1:15" s="16" customFormat="1" ht="15.5" x14ac:dyDescent="0.35">
      <c r="A83" s="11" t="s">
        <v>87</v>
      </c>
      <c r="B83" s="12" t="s">
        <v>27</v>
      </c>
      <c r="C83" s="13">
        <v>45717</v>
      </c>
      <c r="D83" s="13"/>
      <c r="E83" s="14">
        <v>0</v>
      </c>
      <c r="F83" s="14">
        <v>348.89</v>
      </c>
      <c r="G83" s="14">
        <v>0</v>
      </c>
      <c r="H83" s="14">
        <v>313.55000000000007</v>
      </c>
      <c r="I83" s="14">
        <v>20.9</v>
      </c>
      <c r="J83" s="14">
        <v>132.91</v>
      </c>
      <c r="K83" s="14">
        <v>0</v>
      </c>
      <c r="L83" s="14">
        <v>0</v>
      </c>
      <c r="M83" s="14">
        <v>0</v>
      </c>
      <c r="N83" s="15">
        <f>SUM(E83:M83)</f>
        <v>816.25</v>
      </c>
      <c r="O83" s="37">
        <v>0</v>
      </c>
    </row>
    <row r="84" spans="1:15" s="16" customFormat="1" ht="15.5" x14ac:dyDescent="0.35">
      <c r="A84" s="20" t="s">
        <v>25</v>
      </c>
      <c r="B84" s="21"/>
      <c r="C84" s="20"/>
      <c r="D84" s="20"/>
      <c r="E84" s="22">
        <f>SUM(E77:E83)</f>
        <v>0</v>
      </c>
      <c r="F84" s="22">
        <f t="shared" ref="F84:O84" si="11">SUM(F77:F83)</f>
        <v>1094.69</v>
      </c>
      <c r="G84" s="22">
        <f t="shared" si="11"/>
        <v>0</v>
      </c>
      <c r="H84" s="22">
        <f t="shared" si="11"/>
        <v>1342.7400000000002</v>
      </c>
      <c r="I84" s="22">
        <f t="shared" si="11"/>
        <v>447.05</v>
      </c>
      <c r="J84" s="22">
        <f t="shared" si="11"/>
        <v>321.06</v>
      </c>
      <c r="K84" s="22">
        <f t="shared" si="11"/>
        <v>0</v>
      </c>
      <c r="L84" s="22">
        <f t="shared" si="11"/>
        <v>0</v>
      </c>
      <c r="M84" s="22">
        <f t="shared" si="11"/>
        <v>0</v>
      </c>
      <c r="N84" s="22">
        <f>SUM(N77:N83)</f>
        <v>3205.54</v>
      </c>
      <c r="O84" s="22">
        <f t="shared" si="11"/>
        <v>773.06</v>
      </c>
    </row>
    <row r="85" spans="1:15" x14ac:dyDescent="0.3">
      <c r="O85" s="3"/>
    </row>
    <row r="86" spans="1:15" ht="30" x14ac:dyDescent="0.6">
      <c r="A86" s="45" t="s">
        <v>57</v>
      </c>
      <c r="B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5" x14ac:dyDescent="0.3">
      <c r="B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5" s="16" customFormat="1" ht="15.5" x14ac:dyDescent="0.35">
      <c r="A88" s="23" t="s">
        <v>1</v>
      </c>
      <c r="B88" s="24" t="s">
        <v>2</v>
      </c>
      <c r="C88" s="25" t="s">
        <v>3</v>
      </c>
      <c r="D88" s="25" t="s">
        <v>4</v>
      </c>
      <c r="E88" s="26" t="s">
        <v>5</v>
      </c>
      <c r="F88" s="26" t="s">
        <v>6</v>
      </c>
      <c r="G88" s="26" t="s">
        <v>7</v>
      </c>
      <c r="H88" s="27" t="s">
        <v>8</v>
      </c>
      <c r="I88" s="26" t="s">
        <v>9</v>
      </c>
      <c r="J88" s="26" t="s">
        <v>10</v>
      </c>
      <c r="K88" s="26" t="s">
        <v>11</v>
      </c>
      <c r="L88" s="26" t="s">
        <v>12</v>
      </c>
      <c r="M88" s="26" t="s">
        <v>13</v>
      </c>
      <c r="N88" s="26" t="s">
        <v>95</v>
      </c>
      <c r="O88" s="28" t="s">
        <v>72</v>
      </c>
    </row>
    <row r="89" spans="1:15" s="16" customFormat="1" ht="15.5" x14ac:dyDescent="0.35">
      <c r="A89" s="29"/>
      <c r="B89" s="30"/>
      <c r="C89" s="29"/>
      <c r="D89" s="31"/>
      <c r="E89" s="26" t="s">
        <v>14</v>
      </c>
      <c r="F89" s="26" t="s">
        <v>14</v>
      </c>
      <c r="G89" s="32" t="s">
        <v>14</v>
      </c>
      <c r="H89" s="26" t="s">
        <v>14</v>
      </c>
      <c r="I89" s="26" t="s">
        <v>14</v>
      </c>
      <c r="J89" s="26" t="s">
        <v>14</v>
      </c>
      <c r="K89" s="26" t="s">
        <v>14</v>
      </c>
      <c r="L89" s="26" t="s">
        <v>14</v>
      </c>
      <c r="M89" s="26" t="s">
        <v>14</v>
      </c>
      <c r="N89" s="26" t="s">
        <v>14</v>
      </c>
      <c r="O89" s="28" t="s">
        <v>14</v>
      </c>
    </row>
    <row r="90" spans="1:15" s="16" customFormat="1" ht="15.5" x14ac:dyDescent="0.35">
      <c r="A90" s="11" t="s">
        <v>60</v>
      </c>
      <c r="B90" s="12" t="s">
        <v>27</v>
      </c>
      <c r="C90" s="13"/>
      <c r="D90" s="13"/>
      <c r="E90" s="14">
        <v>195.93</v>
      </c>
      <c r="F90" s="14">
        <v>0</v>
      </c>
      <c r="G90" s="14">
        <v>0</v>
      </c>
      <c r="H90" s="14">
        <v>47.9</v>
      </c>
      <c r="I90" s="14">
        <v>63</v>
      </c>
      <c r="J90" s="14">
        <v>0</v>
      </c>
      <c r="K90" s="14">
        <v>0</v>
      </c>
      <c r="L90" s="14">
        <v>0</v>
      </c>
      <c r="M90" s="14">
        <v>0</v>
      </c>
      <c r="N90" s="15">
        <f t="shared" ref="N90:N95" si="12">SUM(E90:M90)</f>
        <v>306.83000000000004</v>
      </c>
      <c r="O90" s="37">
        <v>193.52</v>
      </c>
    </row>
    <row r="91" spans="1:15" s="16" customFormat="1" ht="15.5" x14ac:dyDescent="0.35">
      <c r="A91" s="17" t="s">
        <v>58</v>
      </c>
      <c r="B91" s="18" t="s">
        <v>27</v>
      </c>
      <c r="C91" s="38"/>
      <c r="D91" s="19"/>
      <c r="E91" s="14">
        <v>0</v>
      </c>
      <c r="F91" s="14">
        <v>0</v>
      </c>
      <c r="G91" s="14">
        <v>0</v>
      </c>
      <c r="H91" s="14">
        <v>0</v>
      </c>
      <c r="I91" s="14">
        <v>240.45000000000002</v>
      </c>
      <c r="J91" s="14">
        <v>0</v>
      </c>
      <c r="K91" s="14">
        <v>0</v>
      </c>
      <c r="L91" s="14">
        <v>0</v>
      </c>
      <c r="M91" s="14">
        <v>0</v>
      </c>
      <c r="N91" s="15">
        <f t="shared" si="12"/>
        <v>240.45000000000002</v>
      </c>
      <c r="O91" s="37">
        <v>1322.8899999999999</v>
      </c>
    </row>
    <row r="92" spans="1:15" s="16" customFormat="1" ht="15.5" x14ac:dyDescent="0.35">
      <c r="A92" s="17" t="s">
        <v>59</v>
      </c>
      <c r="B92" s="18" t="s">
        <v>27</v>
      </c>
      <c r="C92" s="38"/>
      <c r="D92" s="19"/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5">
        <f t="shared" si="12"/>
        <v>0</v>
      </c>
      <c r="O92" s="37">
        <v>155.99</v>
      </c>
    </row>
    <row r="93" spans="1:15" s="16" customFormat="1" ht="15.5" x14ac:dyDescent="0.35">
      <c r="A93" s="17" t="s">
        <v>62</v>
      </c>
      <c r="B93" s="18" t="s">
        <v>27</v>
      </c>
      <c r="C93" s="19"/>
      <c r="D93" s="19"/>
      <c r="E93" s="14">
        <v>291.89999999999998</v>
      </c>
      <c r="F93" s="14">
        <v>0</v>
      </c>
      <c r="G93" s="14">
        <v>0</v>
      </c>
      <c r="H93" s="14">
        <v>47.9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5">
        <f t="shared" si="12"/>
        <v>339.79999999999995</v>
      </c>
      <c r="O93" s="37">
        <v>189.24</v>
      </c>
    </row>
    <row r="94" spans="1:15" s="16" customFormat="1" ht="15.5" x14ac:dyDescent="0.35">
      <c r="A94" s="17" t="s">
        <v>61</v>
      </c>
      <c r="B94" s="18" t="s">
        <v>27</v>
      </c>
      <c r="C94" s="19"/>
      <c r="D94" s="19"/>
      <c r="E94" s="14">
        <v>314.20000000000005</v>
      </c>
      <c r="F94" s="14">
        <v>86</v>
      </c>
      <c r="G94" s="14">
        <v>0</v>
      </c>
      <c r="H94" s="14">
        <v>77.599999999999994</v>
      </c>
      <c r="I94" s="14">
        <v>64.25</v>
      </c>
      <c r="J94" s="14">
        <v>28.25</v>
      </c>
      <c r="K94" s="14">
        <v>0</v>
      </c>
      <c r="L94" s="14">
        <v>0</v>
      </c>
      <c r="M94" s="14">
        <v>0</v>
      </c>
      <c r="N94" s="15">
        <f t="shared" si="12"/>
        <v>570.30000000000007</v>
      </c>
      <c r="O94" s="37">
        <v>233.19000000000003</v>
      </c>
    </row>
    <row r="95" spans="1:15" s="16" customFormat="1" ht="15.5" x14ac:dyDescent="0.35">
      <c r="A95" s="17" t="s">
        <v>88</v>
      </c>
      <c r="B95" s="18" t="s">
        <v>27</v>
      </c>
      <c r="C95" s="19">
        <v>45717</v>
      </c>
      <c r="D95" s="19"/>
      <c r="E95" s="14">
        <v>372.47</v>
      </c>
      <c r="F95" s="14">
        <v>182.49</v>
      </c>
      <c r="G95" s="14">
        <v>0</v>
      </c>
      <c r="H95" s="14">
        <v>45</v>
      </c>
      <c r="I95" s="14">
        <v>11.96</v>
      </c>
      <c r="J95" s="14">
        <v>20.5</v>
      </c>
      <c r="K95" s="14">
        <v>0</v>
      </c>
      <c r="L95" s="14">
        <v>0</v>
      </c>
      <c r="M95" s="14">
        <v>0</v>
      </c>
      <c r="N95" s="15">
        <f t="shared" si="12"/>
        <v>632.42000000000007</v>
      </c>
      <c r="O95" s="37">
        <v>0</v>
      </c>
    </row>
    <row r="96" spans="1:15" s="16" customFormat="1" ht="15.5" x14ac:dyDescent="0.35">
      <c r="A96" s="20" t="s">
        <v>25</v>
      </c>
      <c r="B96" s="21"/>
      <c r="C96" s="20"/>
      <c r="D96" s="20"/>
      <c r="E96" s="22">
        <f>SUM(E90:E95)</f>
        <v>1174.5</v>
      </c>
      <c r="F96" s="22">
        <f t="shared" ref="F96:O96" si="13">SUM(F90:F95)</f>
        <v>268.49</v>
      </c>
      <c r="G96" s="22">
        <f t="shared" si="13"/>
        <v>0</v>
      </c>
      <c r="H96" s="22">
        <f t="shared" si="13"/>
        <v>218.39999999999998</v>
      </c>
      <c r="I96" s="22">
        <f t="shared" si="13"/>
        <v>379.66</v>
      </c>
      <c r="J96" s="22">
        <f t="shared" si="13"/>
        <v>48.75</v>
      </c>
      <c r="K96" s="22">
        <f t="shared" si="13"/>
        <v>0</v>
      </c>
      <c r="L96" s="22">
        <f t="shared" si="13"/>
        <v>0</v>
      </c>
      <c r="M96" s="22">
        <f t="shared" si="13"/>
        <v>0</v>
      </c>
      <c r="N96" s="22">
        <f t="shared" si="13"/>
        <v>2089.8000000000002</v>
      </c>
      <c r="O96" s="22">
        <f t="shared" si="13"/>
        <v>2094.83</v>
      </c>
    </row>
    <row r="97" spans="1:15" x14ac:dyDescent="0.3">
      <c r="B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5" ht="30" x14ac:dyDescent="0.6">
      <c r="A98" s="45" t="s">
        <v>63</v>
      </c>
      <c r="B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100" spans="1:15" s="16" customFormat="1" ht="46.5" x14ac:dyDescent="0.35">
      <c r="A100" s="39" t="s">
        <v>1</v>
      </c>
      <c r="B100" s="39" t="s">
        <v>65</v>
      </c>
      <c r="C100" s="40" t="s">
        <v>66</v>
      </c>
      <c r="D100" s="40" t="s">
        <v>67</v>
      </c>
      <c r="E100" s="39" t="s">
        <v>68</v>
      </c>
      <c r="F100" s="40" t="s">
        <v>69</v>
      </c>
      <c r="G100" s="48" t="s">
        <v>70</v>
      </c>
      <c r="H100" s="48"/>
      <c r="I100" s="48"/>
      <c r="J100" s="48"/>
      <c r="K100" s="41"/>
      <c r="L100" s="41"/>
      <c r="M100" s="41"/>
      <c r="N100" s="41"/>
    </row>
    <row r="101" spans="1:15" s="16" customFormat="1" ht="49.5" customHeight="1" x14ac:dyDescent="0.35">
      <c r="A101" s="42" t="s">
        <v>35</v>
      </c>
      <c r="B101" s="34" t="s">
        <v>109</v>
      </c>
      <c r="C101" s="43">
        <v>45967</v>
      </c>
      <c r="D101" s="34" t="s">
        <v>110</v>
      </c>
      <c r="E101" s="44" t="s">
        <v>71</v>
      </c>
      <c r="F101" s="34" t="s">
        <v>111</v>
      </c>
      <c r="G101" s="47" t="s">
        <v>112</v>
      </c>
      <c r="H101" s="47"/>
      <c r="I101" s="47"/>
      <c r="J101" s="47"/>
      <c r="K101" s="41"/>
      <c r="L101" s="41"/>
      <c r="M101" s="41"/>
      <c r="N101" s="41"/>
    </row>
    <row r="102" spans="1:15" s="16" customFormat="1" ht="43.5" customHeight="1" x14ac:dyDescent="0.35">
      <c r="A102" s="42" t="s">
        <v>19</v>
      </c>
      <c r="B102" s="34" t="s">
        <v>94</v>
      </c>
      <c r="C102" s="43">
        <v>45947</v>
      </c>
      <c r="D102" s="34" t="s">
        <v>113</v>
      </c>
      <c r="E102" s="44" t="s">
        <v>71</v>
      </c>
      <c r="F102" s="34" t="s">
        <v>114</v>
      </c>
      <c r="G102" s="49" t="s">
        <v>115</v>
      </c>
      <c r="H102" s="50"/>
      <c r="I102" s="50"/>
      <c r="J102" s="51"/>
    </row>
    <row r="103" spans="1:15" ht="58" customHeight="1" x14ac:dyDescent="0.3">
      <c r="B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5" x14ac:dyDescent="0.3">
      <c r="B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5" x14ac:dyDescent="0.3">
      <c r="B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5" x14ac:dyDescent="0.3">
      <c r="B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5" x14ac:dyDescent="0.3">
      <c r="B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5" x14ac:dyDescent="0.3">
      <c r="B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5" x14ac:dyDescent="0.3">
      <c r="B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5" x14ac:dyDescent="0.3">
      <c r="B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5" x14ac:dyDescent="0.3">
      <c r="B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5" x14ac:dyDescent="0.3">
      <c r="O112" s="3"/>
    </row>
    <row r="113" spans="1:15" x14ac:dyDescent="0.3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x14ac:dyDescent="0.3">
      <c r="A114" s="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x14ac:dyDescent="0.3">
      <c r="B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5" x14ac:dyDescent="0.3">
      <c r="B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5" x14ac:dyDescent="0.3">
      <c r="B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5" x14ac:dyDescent="0.3">
      <c r="B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5" x14ac:dyDescent="0.3">
      <c r="B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5" x14ac:dyDescent="0.3">
      <c r="E120" s="2"/>
      <c r="F120" s="2"/>
      <c r="G120" s="2"/>
      <c r="L120" s="6"/>
      <c r="M120" s="6"/>
    </row>
    <row r="121" spans="1:15" hidden="1" x14ac:dyDescent="0.3">
      <c r="E121" s="3">
        <f t="shared" ref="E121:M121" si="14">SUM(E17,E26,E44,E57,E71,E84,E96)</f>
        <v>6072.1</v>
      </c>
      <c r="F121" s="3">
        <f t="shared" si="14"/>
        <v>33762.560000000005</v>
      </c>
      <c r="G121" s="3">
        <f t="shared" si="14"/>
        <v>496</v>
      </c>
      <c r="H121" s="3">
        <f t="shared" si="14"/>
        <v>44512.310000000005</v>
      </c>
      <c r="I121" s="3">
        <f t="shared" si="14"/>
        <v>7869.5599999999995</v>
      </c>
      <c r="J121" s="3">
        <f t="shared" si="14"/>
        <v>7066.6600000000008</v>
      </c>
      <c r="K121" s="3">
        <f t="shared" si="14"/>
        <v>-8</v>
      </c>
      <c r="L121" s="3">
        <f t="shared" si="14"/>
        <v>621.75</v>
      </c>
      <c r="M121" s="3">
        <f t="shared" si="14"/>
        <v>1686</v>
      </c>
      <c r="N121" s="3">
        <f>SUM(N17+N26+N44+N57+N71+N84+N96)</f>
        <v>102078.93999999997</v>
      </c>
      <c r="O121" s="3">
        <f>SUM(O17+O26+O44+O57+O71+O84+O96)</f>
        <v>81875.78</v>
      </c>
    </row>
    <row r="122" spans="1:15" hidden="1" x14ac:dyDescent="0.3">
      <c r="F122" s="3" t="s">
        <v>64</v>
      </c>
      <c r="O122" s="7">
        <f>(N121-O121)/O121</f>
        <v>0.24675380191797835</v>
      </c>
    </row>
    <row r="123" spans="1:15" hidden="1" x14ac:dyDescent="0.3">
      <c r="E123" s="2"/>
      <c r="F123" s="2"/>
      <c r="G123" s="2"/>
      <c r="L123" s="6"/>
      <c r="M123" s="6"/>
    </row>
    <row r="124" spans="1:15" x14ac:dyDescent="0.3">
      <c r="E124" s="2"/>
      <c r="F124" s="2"/>
      <c r="G124" s="2"/>
      <c r="L124" s="6"/>
      <c r="M124" s="6"/>
    </row>
    <row r="125" spans="1:15" x14ac:dyDescent="0.3">
      <c r="L125" s="8"/>
      <c r="M125" s="8"/>
    </row>
    <row r="126" spans="1:15" x14ac:dyDescent="0.3">
      <c r="L126" s="8"/>
      <c r="M126" s="8"/>
      <c r="O126" s="3"/>
    </row>
    <row r="127" spans="1:15" x14ac:dyDescent="0.3">
      <c r="L127" s="8"/>
      <c r="M127" s="8"/>
    </row>
    <row r="130" spans="1:15" x14ac:dyDescent="0.3">
      <c r="O130" s="9"/>
    </row>
    <row r="131" spans="1:15" x14ac:dyDescent="0.3">
      <c r="O131" s="10"/>
    </row>
    <row r="133" spans="1:15" x14ac:dyDescent="0.3">
      <c r="E133" s="2"/>
      <c r="F133" s="2"/>
      <c r="G133" s="2"/>
      <c r="H133" s="2"/>
    </row>
    <row r="144" spans="1:15" s="3" customFormat="1" x14ac:dyDescent="0.3">
      <c r="A144" s="2"/>
      <c r="B144" s="1"/>
      <c r="C144" s="2"/>
      <c r="D144" s="2"/>
      <c r="E144" s="2"/>
      <c r="F144" s="2"/>
      <c r="G144" s="2"/>
      <c r="H144" s="2"/>
      <c r="O144" s="2"/>
    </row>
    <row r="168" spans="1:15" s="3" customFormat="1" x14ac:dyDescent="0.3">
      <c r="A168" s="2"/>
      <c r="B168" s="1"/>
      <c r="C168" s="2"/>
      <c r="D168" s="2"/>
      <c r="O168" s="2"/>
    </row>
    <row r="169" spans="1:15" x14ac:dyDescent="0.3">
      <c r="D169" s="3"/>
      <c r="I169" s="2"/>
    </row>
  </sheetData>
  <mergeCells count="3">
    <mergeCell ref="G101:J101"/>
    <mergeCell ref="G100:J100"/>
    <mergeCell ref="G102:J102"/>
  </mergeCells>
  <pageMargins left="0.7" right="0.7" top="0.75" bottom="0.75" header="0.3" footer="0.3"/>
  <pageSetup paperSize="9" scale="34" orientation="portrait" r:id="rId1"/>
  <ignoredErrors>
    <ignoredError sqref="N50 N64 N66 N2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32cdf-eb71-4a2c-a116-1aea1fc86641">
      <Terms xmlns="http://schemas.microsoft.com/office/infopath/2007/PartnerControls"/>
    </lcf76f155ced4ddcb4097134ff3c332f>
    <TaxCatchAll xmlns="c7e24bc2-729e-4054-8454-d4d5db5a28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B6533B0486F4ABFF87B3F022A6820" ma:contentTypeVersion="17" ma:contentTypeDescription="Create a new document." ma:contentTypeScope="" ma:versionID="ce71a2f8bbd04528b568d6b7158c72dd">
  <xsd:schema xmlns:xsd="http://www.w3.org/2001/XMLSchema" xmlns:xs="http://www.w3.org/2001/XMLSchema" xmlns:p="http://schemas.microsoft.com/office/2006/metadata/properties" xmlns:ns2="23932cdf-eb71-4a2c-a116-1aea1fc86641" xmlns:ns3="a567c9f1-75fc-4dd8-b776-814f33d5058f" xmlns:ns4="c7e24bc2-729e-4054-8454-d4d5db5a28c3" targetNamespace="http://schemas.microsoft.com/office/2006/metadata/properties" ma:root="true" ma:fieldsID="22be0cc13c46efc83931a9eb464a3b9b" ns2:_="" ns3:_="" ns4:_="">
    <xsd:import namespace="23932cdf-eb71-4a2c-a116-1aea1fc86641"/>
    <xsd:import namespace="a567c9f1-75fc-4dd8-b776-814f33d5058f"/>
    <xsd:import namespace="c7e24bc2-729e-4054-8454-d4d5db5a2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32cdf-eb71-4a2c-a116-1aea1fc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88402a-5ec5-470d-bde1-b64416502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c9f1-75fc-4dd8-b776-814f33d50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4bc2-729e-4054-8454-d4d5db5a28c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7cf879-375b-4e03-ae1d-5d68f8940dba}" ma:internalName="TaxCatchAll" ma:showField="CatchAllData" ma:web="a567c9f1-75fc-4dd8-b776-814f33d5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5B0FF4-D5C2-477D-85AE-A030B57486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B89B8-CB8A-4A96-8B84-2A0D61935704}">
  <ds:schemaRefs>
    <ds:schemaRef ds:uri="http://schemas.microsoft.com/office/2006/metadata/properties"/>
    <ds:schemaRef ds:uri="http://schemas.microsoft.com/office/infopath/2007/PartnerControls"/>
    <ds:schemaRef ds:uri="23932cdf-eb71-4a2c-a116-1aea1fc86641"/>
    <ds:schemaRef ds:uri="c7e24bc2-729e-4054-8454-d4d5db5a28c3"/>
  </ds:schemaRefs>
</ds:datastoreItem>
</file>

<file path=customXml/itemProps3.xml><?xml version="1.0" encoding="utf-8"?>
<ds:datastoreItem xmlns:ds="http://schemas.openxmlformats.org/officeDocument/2006/customXml" ds:itemID="{DA28712E-5A0D-46A3-8C29-21490CCBF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32cdf-eb71-4a2c-a116-1aea1fc86641"/>
    <ds:schemaRef ds:uri="a567c9f1-75fc-4dd8-b776-814f33d5058f"/>
    <ds:schemaRef ds:uri="c7e24bc2-729e-4054-8454-d4d5db5a2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Kavanagh</dc:creator>
  <cp:keywords/>
  <dc:description/>
  <cp:lastModifiedBy>Anna Wos</cp:lastModifiedBy>
  <cp:revision/>
  <dcterms:created xsi:type="dcterms:W3CDTF">2023-07-20T10:04:54Z</dcterms:created>
  <dcterms:modified xsi:type="dcterms:W3CDTF">2026-07-27T12:09:15Z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0x010100381B6533B0486F4ABFF87B3F022A6820</vt:lpwstr>
  </property>
  <property fmtid="{D5CDD505-2E9C-101B-9397-08002B2CF9AE}" pid="3" name="MediaServiceImageTags">
    <vt:lpwstr/>
  </property>
</Properties>
</file>