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coppen\Desktop\"/>
    </mc:Choice>
  </mc:AlternateContent>
  <workbookProtection workbookAlgorithmName="SHA-512" workbookHashValue="IvzcYhrLfayEa68nUAge8PLxydxOufNTjhhVoDhNtB2znRuOSk4It0NavfzmqTGWcPiKo3q5J/Kvq2ZITp5rnQ==" workbookSaltValue="NotPnHhsuSWvlt3jRC66ig==" workbookSpinCount="100000" lockStructure="1"/>
  <bookViews>
    <workbookView xWindow="120" yWindow="45" windowWidth="18810" windowHeight="7470" tabRatio="638"/>
  </bookViews>
  <sheets>
    <sheet name="Front page" sheetId="1" r:id="rId1"/>
    <sheet name="Target schedule" sheetId="2" r:id="rId2"/>
    <sheet name="2016" sheetId="6" r:id="rId3"/>
    <sheet name="2017" sheetId="7" r:id="rId4"/>
    <sheet name="2018" sheetId="8" r:id="rId5"/>
    <sheet name="2019" sheetId="9" r:id="rId6"/>
    <sheet name="2020" sheetId="10" r:id="rId7"/>
    <sheet name="Project Summary" sheetId="12" r:id="rId8"/>
  </sheets>
  <calcPr calcId="152511"/>
</workbook>
</file>

<file path=xl/calcChain.xml><?xml version="1.0" encoding="utf-8"?>
<calcChain xmlns="http://schemas.openxmlformats.org/spreadsheetml/2006/main">
  <c r="B19" i="12" l="1"/>
  <c r="B20" i="12"/>
  <c r="C20" i="12" s="1"/>
  <c r="B21" i="12"/>
  <c r="W21" i="12" s="1"/>
  <c r="B22" i="12"/>
  <c r="W22" i="12" s="1"/>
  <c r="B17" i="12"/>
  <c r="O17" i="10"/>
  <c r="M17" i="10"/>
  <c r="N17" i="10" s="1"/>
  <c r="J17" i="10"/>
  <c r="K17" i="10" s="1"/>
  <c r="H17" i="10"/>
  <c r="G17" i="10"/>
  <c r="D17" i="10"/>
  <c r="E17" i="10" s="1"/>
  <c r="B19" i="10"/>
  <c r="B20" i="10"/>
  <c r="B21" i="10"/>
  <c r="O21" i="10" s="1"/>
  <c r="B22" i="10"/>
  <c r="B17" i="10"/>
  <c r="O17" i="9"/>
  <c r="M17" i="9"/>
  <c r="N17" i="9" s="1"/>
  <c r="J17" i="9"/>
  <c r="K17" i="9" s="1"/>
  <c r="G17" i="9"/>
  <c r="H17" i="9" s="1"/>
  <c r="B19" i="9"/>
  <c r="B20" i="9"/>
  <c r="D20" i="9" s="1"/>
  <c r="B21" i="9"/>
  <c r="O21" i="9" s="1"/>
  <c r="P21" i="12" s="1"/>
  <c r="B22" i="9"/>
  <c r="D22" i="9" s="1"/>
  <c r="B17" i="9"/>
  <c r="D17" i="9"/>
  <c r="E17" i="9" s="1"/>
  <c r="M22" i="9" l="1"/>
  <c r="N22" i="9"/>
  <c r="G22" i="9"/>
  <c r="H22" i="9" s="1"/>
  <c r="G22" i="10"/>
  <c r="H22" i="10" s="1"/>
  <c r="M22" i="10"/>
  <c r="G21" i="9"/>
  <c r="D21" i="9"/>
  <c r="E21" i="9"/>
  <c r="M21" i="9"/>
  <c r="P21" i="9"/>
  <c r="Q21" i="12" s="1"/>
  <c r="G21" i="10"/>
  <c r="M21" i="10"/>
  <c r="N21" i="10" s="1"/>
  <c r="Q21" i="10"/>
  <c r="V21" i="12" s="1"/>
  <c r="G21" i="12"/>
  <c r="K21" i="12"/>
  <c r="O21" i="12"/>
  <c r="S21" i="12"/>
  <c r="T21" i="12"/>
  <c r="J20" i="10"/>
  <c r="K20" i="10" s="1"/>
  <c r="M20" i="10"/>
  <c r="N20" i="10" s="1"/>
  <c r="D20" i="10"/>
  <c r="E20" i="10" s="1"/>
  <c r="G20" i="10"/>
  <c r="O20" i="10"/>
  <c r="G20" i="12"/>
  <c r="K20" i="12"/>
  <c r="O20" i="12"/>
  <c r="S20" i="12"/>
  <c r="W20" i="12"/>
  <c r="C19" i="12"/>
  <c r="G19" i="12"/>
  <c r="K19" i="12"/>
  <c r="O19" i="12"/>
  <c r="S19" i="12"/>
  <c r="W19" i="12"/>
  <c r="D19" i="9"/>
  <c r="C22" i="12"/>
  <c r="C21" i="12"/>
  <c r="G22" i="12"/>
  <c r="K22" i="12"/>
  <c r="O22" i="12"/>
  <c r="S22" i="12"/>
  <c r="D19" i="10"/>
  <c r="J19" i="10"/>
  <c r="K19" i="10" s="1"/>
  <c r="N22" i="10"/>
  <c r="O19" i="10"/>
  <c r="D22" i="10"/>
  <c r="E19" i="10"/>
  <c r="H21" i="10"/>
  <c r="J22" i="10"/>
  <c r="K22" i="10" s="1"/>
  <c r="O22" i="10"/>
  <c r="D21" i="10"/>
  <c r="E21" i="10" s="1"/>
  <c r="E22" i="10"/>
  <c r="G19" i="10"/>
  <c r="H19" i="10" s="1"/>
  <c r="H20" i="10"/>
  <c r="J21" i="10"/>
  <c r="K21" i="10" s="1"/>
  <c r="M19" i="10"/>
  <c r="N19" i="10" s="1"/>
  <c r="O20" i="9"/>
  <c r="P20" i="12" s="1"/>
  <c r="J19" i="9"/>
  <c r="E19" i="9"/>
  <c r="G20" i="9"/>
  <c r="H21" i="9"/>
  <c r="J22" i="9"/>
  <c r="K22" i="9" s="1"/>
  <c r="K19" i="9"/>
  <c r="M20" i="9"/>
  <c r="N21" i="9"/>
  <c r="O22" i="9"/>
  <c r="P22" i="12" s="1"/>
  <c r="J20" i="9"/>
  <c r="K20" i="9" s="1"/>
  <c r="E20" i="9"/>
  <c r="O19" i="9"/>
  <c r="P19" i="12" s="1"/>
  <c r="P20" i="9"/>
  <c r="Q20" i="12" s="1"/>
  <c r="E22" i="9"/>
  <c r="G19" i="9"/>
  <c r="H19" i="9" s="1"/>
  <c r="H20" i="9"/>
  <c r="J21" i="9"/>
  <c r="K21" i="9" s="1"/>
  <c r="M19" i="9"/>
  <c r="N19" i="9" s="1"/>
  <c r="N20" i="9"/>
  <c r="O17" i="8"/>
  <c r="M17" i="8"/>
  <c r="N17" i="8" s="1"/>
  <c r="J17" i="8"/>
  <c r="K17" i="8" s="1"/>
  <c r="G17" i="8"/>
  <c r="H17" i="8" s="1"/>
  <c r="D17" i="8"/>
  <c r="E17" i="8" s="1"/>
  <c r="B17" i="8"/>
  <c r="O17" i="7"/>
  <c r="M17" i="7"/>
  <c r="N17" i="7" s="1"/>
  <c r="J17" i="7"/>
  <c r="K17" i="7" s="1"/>
  <c r="G17" i="7"/>
  <c r="H17" i="7" s="1"/>
  <c r="D17" i="7"/>
  <c r="E17" i="7" s="1"/>
  <c r="L17" i="6"/>
  <c r="D17" i="12" s="1"/>
  <c r="J17" i="6"/>
  <c r="K17" i="6" s="1"/>
  <c r="G17" i="6"/>
  <c r="H17" i="6" s="1"/>
  <c r="D17" i="6"/>
  <c r="E17" i="6" s="1"/>
  <c r="B19" i="8"/>
  <c r="B20" i="8"/>
  <c r="B21" i="8"/>
  <c r="O21" i="8" s="1"/>
  <c r="L21" i="12" s="1"/>
  <c r="B22" i="8"/>
  <c r="B19" i="7"/>
  <c r="B20" i="7"/>
  <c r="B21" i="7"/>
  <c r="B22" i="7"/>
  <c r="D10" i="6"/>
  <c r="E10" i="6" s="1"/>
  <c r="D11" i="6"/>
  <c r="D12" i="6"/>
  <c r="E12" i="6" s="1"/>
  <c r="D13" i="6"/>
  <c r="E13" i="6" s="1"/>
  <c r="D14" i="6"/>
  <c r="D15" i="6"/>
  <c r="D16" i="6"/>
  <c r="E11" i="6"/>
  <c r="E14" i="6"/>
  <c r="E15" i="6"/>
  <c r="E16" i="6"/>
  <c r="B18" i="6"/>
  <c r="D18" i="6" s="1"/>
  <c r="B19" i="6"/>
  <c r="B20" i="6"/>
  <c r="B21" i="6"/>
  <c r="B22" i="6"/>
  <c r="AD16" i="2"/>
  <c r="P21" i="10" s="1"/>
  <c r="U21" i="12" s="1"/>
  <c r="Y16" i="2"/>
  <c r="T16" i="2"/>
  <c r="O16" i="2"/>
  <c r="J16" i="2"/>
  <c r="AE16" i="2" s="1"/>
  <c r="P21" i="8" l="1"/>
  <c r="M21" i="12" s="1"/>
  <c r="D22" i="6"/>
  <c r="E22" i="6" s="1"/>
  <c r="J22" i="6"/>
  <c r="L22" i="6"/>
  <c r="D22" i="12" s="1"/>
  <c r="K22" i="6"/>
  <c r="T22" i="12"/>
  <c r="G22" i="6"/>
  <c r="H22" i="6" s="1"/>
  <c r="P22" i="9"/>
  <c r="D21" i="6"/>
  <c r="Q21" i="9"/>
  <c r="R21" i="12" s="1"/>
  <c r="E21" i="6"/>
  <c r="G21" i="6"/>
  <c r="H21" i="6" s="1"/>
  <c r="J21" i="6"/>
  <c r="K21" i="6" s="1"/>
  <c r="L21" i="6"/>
  <c r="D21" i="12" s="1"/>
  <c r="T20" i="12"/>
  <c r="D20" i="6"/>
  <c r="E20" i="6" s="1"/>
  <c r="G20" i="6"/>
  <c r="J20" i="6"/>
  <c r="K20" i="6" s="1"/>
  <c r="L20" i="6"/>
  <c r="D20" i="12" s="1"/>
  <c r="H20" i="6"/>
  <c r="M20" i="6"/>
  <c r="E20" i="12" s="1"/>
  <c r="O20" i="8"/>
  <c r="L20" i="12" s="1"/>
  <c r="Q20" i="9"/>
  <c r="R20" i="12" s="1"/>
  <c r="T19" i="12"/>
  <c r="O19" i="8"/>
  <c r="L19" i="12" s="1"/>
  <c r="P19" i="9"/>
  <c r="D22" i="8"/>
  <c r="E22" i="8" s="1"/>
  <c r="G22" i="8"/>
  <c r="H22" i="8" s="1"/>
  <c r="J22" i="8"/>
  <c r="K22" i="8" s="1"/>
  <c r="M22" i="8"/>
  <c r="N22" i="8" s="1"/>
  <c r="D21" i="8"/>
  <c r="E21" i="8" s="1"/>
  <c r="G21" i="8"/>
  <c r="M21" i="8"/>
  <c r="Q21" i="8"/>
  <c r="N21" i="12" s="1"/>
  <c r="D20" i="8"/>
  <c r="E20" i="8" s="1"/>
  <c r="G20" i="8"/>
  <c r="H20" i="8" s="1"/>
  <c r="J20" i="8"/>
  <c r="K20" i="8" s="1"/>
  <c r="M20" i="8"/>
  <c r="N20" i="8" s="1"/>
  <c r="H21" i="8"/>
  <c r="O22" i="8"/>
  <c r="L22" i="12" s="1"/>
  <c r="P19" i="8"/>
  <c r="M19" i="12" s="1"/>
  <c r="J21" i="8"/>
  <c r="K21" i="8" s="1"/>
  <c r="D19" i="8"/>
  <c r="E19" i="8" s="1"/>
  <c r="G19" i="8"/>
  <c r="H19" i="8" s="1"/>
  <c r="J19" i="8"/>
  <c r="K19" i="8" s="1"/>
  <c r="M19" i="8"/>
  <c r="N19" i="8" s="1"/>
  <c r="N21" i="8"/>
  <c r="D20" i="7"/>
  <c r="E20" i="7" s="1"/>
  <c r="G20" i="7"/>
  <c r="H20" i="7" s="1"/>
  <c r="J20" i="7"/>
  <c r="K20" i="7" s="1"/>
  <c r="M20" i="7"/>
  <c r="N20" i="7" s="1"/>
  <c r="O20" i="7"/>
  <c r="H20" i="12" s="1"/>
  <c r="D19" i="7"/>
  <c r="E19" i="7"/>
  <c r="G19" i="7"/>
  <c r="H19" i="7"/>
  <c r="J19" i="7"/>
  <c r="K19" i="7"/>
  <c r="M19" i="7"/>
  <c r="N19" i="7"/>
  <c r="O19" i="7"/>
  <c r="H19" i="12" s="1"/>
  <c r="P19" i="7"/>
  <c r="I19" i="12" s="1"/>
  <c r="D22" i="7"/>
  <c r="E22" i="7"/>
  <c r="G22" i="7"/>
  <c r="H22" i="7"/>
  <c r="J22" i="7"/>
  <c r="K22" i="7"/>
  <c r="M22" i="7"/>
  <c r="N22" i="7"/>
  <c r="O22" i="7"/>
  <c r="H22" i="12" s="1"/>
  <c r="P22" i="7"/>
  <c r="I22" i="12" s="1"/>
  <c r="D21" i="7"/>
  <c r="E21" i="7" s="1"/>
  <c r="G21" i="7"/>
  <c r="H21" i="7" s="1"/>
  <c r="J21" i="7"/>
  <c r="K21" i="7" s="1"/>
  <c r="M21" i="7"/>
  <c r="N21" i="7" s="1"/>
  <c r="O21" i="7"/>
  <c r="H21" i="12" s="1"/>
  <c r="E18" i="6"/>
  <c r="D19" i="6"/>
  <c r="E19" i="6"/>
  <c r="G19" i="6"/>
  <c r="H19" i="6"/>
  <c r="J19" i="6"/>
  <c r="K19" i="6"/>
  <c r="L19" i="6"/>
  <c r="D19" i="12" s="1"/>
  <c r="X19" i="12" s="1"/>
  <c r="Y19" i="12" s="1"/>
  <c r="Z19" i="12" s="1"/>
  <c r="P20" i="8" l="1"/>
  <c r="M20" i="12" s="1"/>
  <c r="Q22" i="10"/>
  <c r="V22" i="12" s="1"/>
  <c r="Q22" i="7"/>
  <c r="J22" i="12" s="1"/>
  <c r="P22" i="8"/>
  <c r="M22" i="6"/>
  <c r="Q22" i="12"/>
  <c r="Q22" i="9"/>
  <c r="R22" i="12" s="1"/>
  <c r="X22" i="12"/>
  <c r="Y22" i="12" s="1"/>
  <c r="Z22" i="12" s="1"/>
  <c r="P21" i="7"/>
  <c r="X21" i="12"/>
  <c r="Y21" i="12" s="1"/>
  <c r="Z21" i="12" s="1"/>
  <c r="M21" i="6"/>
  <c r="P20" i="7"/>
  <c r="Q20" i="8"/>
  <c r="N20" i="12" s="1"/>
  <c r="X20" i="12"/>
  <c r="Y20" i="12" s="1"/>
  <c r="Z20" i="12" s="1"/>
  <c r="N20" i="6"/>
  <c r="F20" i="12" s="1"/>
  <c r="Q20" i="10"/>
  <c r="V20" i="12" s="1"/>
  <c r="Q19" i="12"/>
  <c r="Q19" i="9"/>
  <c r="R19" i="12" s="1"/>
  <c r="Q19" i="10"/>
  <c r="V19" i="12" s="1"/>
  <c r="M19" i="6"/>
  <c r="Q19" i="7"/>
  <c r="J19" i="12" s="1"/>
  <c r="Q19" i="8"/>
  <c r="N19" i="12" s="1"/>
  <c r="B67" i="12"/>
  <c r="B66" i="12"/>
  <c r="B65" i="12"/>
  <c r="B64" i="12"/>
  <c r="B63" i="12"/>
  <c r="B62" i="12"/>
  <c r="B58" i="12"/>
  <c r="B57" i="12"/>
  <c r="B56" i="12"/>
  <c r="B55" i="12"/>
  <c r="B54" i="12"/>
  <c r="B53" i="12"/>
  <c r="B49" i="12"/>
  <c r="B48" i="12"/>
  <c r="B47" i="12"/>
  <c r="B46" i="12"/>
  <c r="B45" i="12"/>
  <c r="B44" i="12"/>
  <c r="B40" i="12"/>
  <c r="B39" i="12"/>
  <c r="B38" i="12"/>
  <c r="B37" i="12"/>
  <c r="B36" i="12"/>
  <c r="B35" i="12"/>
  <c r="B31" i="12"/>
  <c r="Z31" i="12" s="1"/>
  <c r="B30" i="12"/>
  <c r="B29" i="12"/>
  <c r="B28" i="12"/>
  <c r="S28" i="12" s="1"/>
  <c r="B27" i="12"/>
  <c r="B26" i="12"/>
  <c r="B18" i="12"/>
  <c r="B16" i="12"/>
  <c r="B15" i="12"/>
  <c r="B14" i="12"/>
  <c r="B13" i="12"/>
  <c r="B12" i="12"/>
  <c r="B11" i="12"/>
  <c r="B10" i="12"/>
  <c r="B9" i="12"/>
  <c r="B67" i="10"/>
  <c r="B66" i="10"/>
  <c r="B65" i="10"/>
  <c r="B64" i="10"/>
  <c r="B63" i="10"/>
  <c r="B62" i="10"/>
  <c r="B58" i="10"/>
  <c r="B57" i="10"/>
  <c r="B56" i="10"/>
  <c r="B55" i="10"/>
  <c r="B54" i="10"/>
  <c r="B53" i="10"/>
  <c r="B49" i="10"/>
  <c r="B48" i="10"/>
  <c r="B47" i="10"/>
  <c r="B46" i="10"/>
  <c r="B45" i="10"/>
  <c r="B44" i="10"/>
  <c r="B40" i="10"/>
  <c r="B39" i="10"/>
  <c r="B38" i="10"/>
  <c r="B37" i="10"/>
  <c r="B36" i="10"/>
  <c r="B35" i="10"/>
  <c r="B31" i="10"/>
  <c r="B30" i="10"/>
  <c r="B29" i="10"/>
  <c r="B28" i="10"/>
  <c r="B27" i="10"/>
  <c r="B26" i="10"/>
  <c r="B18" i="10"/>
  <c r="B16" i="10"/>
  <c r="B15" i="10"/>
  <c r="B14" i="10"/>
  <c r="B13" i="10"/>
  <c r="B12" i="10"/>
  <c r="B11" i="10"/>
  <c r="B10" i="10"/>
  <c r="B9" i="10"/>
  <c r="B67" i="9"/>
  <c r="B66" i="9"/>
  <c r="B65" i="9"/>
  <c r="B64" i="9"/>
  <c r="B63" i="9"/>
  <c r="B62" i="9"/>
  <c r="B58" i="9"/>
  <c r="B57" i="9"/>
  <c r="B56" i="9"/>
  <c r="B55" i="9"/>
  <c r="B54" i="9"/>
  <c r="B53" i="9"/>
  <c r="B49" i="9"/>
  <c r="B48" i="9"/>
  <c r="B47" i="9"/>
  <c r="B46" i="9"/>
  <c r="B45" i="9"/>
  <c r="B44" i="9"/>
  <c r="B40" i="9"/>
  <c r="B39" i="9"/>
  <c r="B38" i="9"/>
  <c r="B37" i="9"/>
  <c r="B36" i="9"/>
  <c r="B35" i="9"/>
  <c r="B31" i="9"/>
  <c r="B30" i="9"/>
  <c r="B29" i="9"/>
  <c r="B28" i="9"/>
  <c r="B27" i="9"/>
  <c r="B26" i="9"/>
  <c r="B18" i="9"/>
  <c r="B16" i="9"/>
  <c r="B15" i="9"/>
  <c r="B14" i="9"/>
  <c r="B13" i="9"/>
  <c r="B12" i="9"/>
  <c r="B11" i="9"/>
  <c r="B10" i="9"/>
  <c r="B9" i="9"/>
  <c r="B67" i="8"/>
  <c r="B66" i="8"/>
  <c r="B65" i="8"/>
  <c r="B64" i="8"/>
  <c r="B63" i="8"/>
  <c r="B62" i="8"/>
  <c r="B58" i="8"/>
  <c r="B57" i="8"/>
  <c r="B56" i="8"/>
  <c r="B55" i="8"/>
  <c r="B54" i="8"/>
  <c r="B53" i="8"/>
  <c r="B49" i="8"/>
  <c r="B48" i="8"/>
  <c r="B47" i="8"/>
  <c r="B46" i="8"/>
  <c r="B45" i="8"/>
  <c r="B44" i="8"/>
  <c r="B40" i="8"/>
  <c r="B39" i="8"/>
  <c r="B38" i="8"/>
  <c r="B37" i="8"/>
  <c r="B36" i="8"/>
  <c r="B35" i="8"/>
  <c r="B31" i="8"/>
  <c r="B30" i="8"/>
  <c r="B29" i="8"/>
  <c r="B28" i="8"/>
  <c r="B27" i="8"/>
  <c r="B26" i="8"/>
  <c r="B18" i="8"/>
  <c r="B16" i="8"/>
  <c r="B15" i="8"/>
  <c r="B14" i="8"/>
  <c r="B13" i="8"/>
  <c r="B12" i="8"/>
  <c r="B11" i="8"/>
  <c r="B10" i="8"/>
  <c r="B9" i="8"/>
  <c r="B67" i="7"/>
  <c r="B66" i="7"/>
  <c r="B65" i="7"/>
  <c r="B64" i="7"/>
  <c r="B63" i="7"/>
  <c r="B62" i="7"/>
  <c r="B58" i="7"/>
  <c r="B57" i="7"/>
  <c r="B56" i="7"/>
  <c r="B55" i="7"/>
  <c r="B54" i="7"/>
  <c r="B53" i="7"/>
  <c r="B49" i="7"/>
  <c r="B48" i="7"/>
  <c r="B47" i="7"/>
  <c r="B46" i="7"/>
  <c r="B45" i="7"/>
  <c r="B44" i="7"/>
  <c r="B40" i="7"/>
  <c r="B39" i="7"/>
  <c r="B38" i="7"/>
  <c r="B37" i="7"/>
  <c r="B36" i="7"/>
  <c r="B35" i="7"/>
  <c r="B31" i="7"/>
  <c r="B30" i="7"/>
  <c r="B29" i="7"/>
  <c r="B28" i="7"/>
  <c r="B27" i="7"/>
  <c r="B26" i="7"/>
  <c r="B18" i="7"/>
  <c r="B17" i="7"/>
  <c r="B16" i="7"/>
  <c r="B15" i="7"/>
  <c r="B14" i="7"/>
  <c r="B13" i="7"/>
  <c r="B12" i="7"/>
  <c r="B11" i="7"/>
  <c r="B10" i="7"/>
  <c r="B9" i="7"/>
  <c r="B29" i="6"/>
  <c r="B30" i="6"/>
  <c r="B31" i="6"/>
  <c r="B28" i="6"/>
  <c r="B27" i="6"/>
  <c r="B26" i="6"/>
  <c r="B10" i="6"/>
  <c r="B11" i="6"/>
  <c r="B12" i="6"/>
  <c r="B13" i="6"/>
  <c r="B14" i="6"/>
  <c r="B15" i="6"/>
  <c r="B16" i="6"/>
  <c r="B9" i="6"/>
  <c r="O63" i="10"/>
  <c r="T63" i="12" s="1"/>
  <c r="O64" i="10"/>
  <c r="T64" i="12" s="1"/>
  <c r="O65" i="10"/>
  <c r="T65" i="12" s="1"/>
  <c r="O66" i="10"/>
  <c r="T66" i="12" s="1"/>
  <c r="O67" i="10"/>
  <c r="T67" i="12" s="1"/>
  <c r="O62" i="10"/>
  <c r="T62" i="12" s="1"/>
  <c r="M63" i="10"/>
  <c r="M64" i="10"/>
  <c r="M65" i="10"/>
  <c r="M66" i="10"/>
  <c r="M67" i="10"/>
  <c r="M62" i="10"/>
  <c r="J63" i="10"/>
  <c r="J64" i="10"/>
  <c r="J65" i="10"/>
  <c r="J66" i="10"/>
  <c r="J67" i="10"/>
  <c r="J62" i="10"/>
  <c r="G63" i="10"/>
  <c r="G64" i="10"/>
  <c r="G65" i="10"/>
  <c r="G66" i="10"/>
  <c r="G67" i="10"/>
  <c r="G62" i="10"/>
  <c r="D63" i="10"/>
  <c r="D64" i="10"/>
  <c r="D65" i="10"/>
  <c r="D66" i="10"/>
  <c r="D67" i="10"/>
  <c r="D62" i="10"/>
  <c r="O54" i="10"/>
  <c r="T54" i="12" s="1"/>
  <c r="O55" i="10"/>
  <c r="T55" i="12" s="1"/>
  <c r="O56" i="10"/>
  <c r="T56" i="12" s="1"/>
  <c r="O57" i="10"/>
  <c r="T57" i="12" s="1"/>
  <c r="O58" i="10"/>
  <c r="T58" i="12" s="1"/>
  <c r="O53" i="10"/>
  <c r="T53" i="12" s="1"/>
  <c r="M54" i="10"/>
  <c r="M55" i="10"/>
  <c r="M56" i="10"/>
  <c r="M57" i="10"/>
  <c r="M58" i="10"/>
  <c r="M53" i="10"/>
  <c r="J54" i="10"/>
  <c r="J55" i="10"/>
  <c r="J56" i="10"/>
  <c r="J57" i="10"/>
  <c r="J58" i="10"/>
  <c r="J53" i="10"/>
  <c r="G54" i="10"/>
  <c r="G55" i="10"/>
  <c r="G56" i="10"/>
  <c r="G57" i="10"/>
  <c r="G58" i="10"/>
  <c r="G53" i="10"/>
  <c r="D54" i="10"/>
  <c r="D55" i="10"/>
  <c r="D56" i="10"/>
  <c r="D57" i="10"/>
  <c r="D58" i="10"/>
  <c r="D53" i="10"/>
  <c r="O45" i="10"/>
  <c r="T45" i="12" s="1"/>
  <c r="O46" i="10"/>
  <c r="T46" i="12" s="1"/>
  <c r="O47" i="10"/>
  <c r="T47" i="12" s="1"/>
  <c r="O48" i="10"/>
  <c r="T48" i="12" s="1"/>
  <c r="O49" i="10"/>
  <c r="T49" i="12" s="1"/>
  <c r="O44" i="10"/>
  <c r="T44" i="12" s="1"/>
  <c r="M45" i="10"/>
  <c r="M46" i="10"/>
  <c r="M47" i="10"/>
  <c r="M48" i="10"/>
  <c r="M49" i="10"/>
  <c r="M44" i="10"/>
  <c r="E22" i="12" l="1"/>
  <c r="N22" i="6"/>
  <c r="F22" i="12" s="1"/>
  <c r="M22" i="12"/>
  <c r="Q22" i="8"/>
  <c r="N22" i="12" s="1"/>
  <c r="E21" i="12"/>
  <c r="N21" i="6"/>
  <c r="F21" i="12" s="1"/>
  <c r="I21" i="12"/>
  <c r="Q21" i="7"/>
  <c r="J21" i="12" s="1"/>
  <c r="I20" i="12"/>
  <c r="Q20" i="7"/>
  <c r="J20" i="12" s="1"/>
  <c r="E19" i="12"/>
  <c r="N19" i="6"/>
  <c r="F19" i="12" s="1"/>
  <c r="C31" i="12"/>
  <c r="K31" i="12"/>
  <c r="S31" i="12"/>
  <c r="X31" i="12"/>
  <c r="K28" i="12"/>
  <c r="X28" i="12"/>
  <c r="G28" i="12"/>
  <c r="O28" i="12"/>
  <c r="W28" i="12"/>
  <c r="Z28" i="12"/>
  <c r="C28" i="12"/>
  <c r="G31" i="12"/>
  <c r="O31" i="12"/>
  <c r="W31" i="12"/>
  <c r="J45" i="10"/>
  <c r="J46" i="10"/>
  <c r="J47" i="10"/>
  <c r="J48" i="10"/>
  <c r="J49" i="10"/>
  <c r="J44" i="10"/>
  <c r="G45" i="10"/>
  <c r="G46" i="10"/>
  <c r="G47" i="10"/>
  <c r="G48" i="10"/>
  <c r="G49" i="10"/>
  <c r="G44" i="10"/>
  <c r="D45" i="10"/>
  <c r="D46" i="10"/>
  <c r="D47" i="10"/>
  <c r="D48" i="10"/>
  <c r="D49" i="10"/>
  <c r="D44" i="10"/>
  <c r="O36" i="10"/>
  <c r="T36" i="12" s="1"/>
  <c r="O37" i="10"/>
  <c r="T37" i="12" s="1"/>
  <c r="O38" i="10"/>
  <c r="T38" i="12" s="1"/>
  <c r="O39" i="10"/>
  <c r="T39" i="12" s="1"/>
  <c r="O40" i="10"/>
  <c r="T40" i="12" s="1"/>
  <c r="O35" i="10"/>
  <c r="T35" i="12" s="1"/>
  <c r="M36" i="10"/>
  <c r="M37" i="10"/>
  <c r="M38" i="10"/>
  <c r="M39" i="10"/>
  <c r="M40" i="10"/>
  <c r="M35" i="10"/>
  <c r="J36" i="10"/>
  <c r="J37" i="10"/>
  <c r="J38" i="10"/>
  <c r="J39" i="10"/>
  <c r="J40" i="10"/>
  <c r="J35" i="10"/>
  <c r="G36" i="10"/>
  <c r="G37" i="10"/>
  <c r="G38" i="10"/>
  <c r="G39" i="10"/>
  <c r="G40" i="10"/>
  <c r="G35" i="10"/>
  <c r="D36" i="10"/>
  <c r="D37" i="10"/>
  <c r="D38" i="10"/>
  <c r="D39" i="10"/>
  <c r="D40" i="10"/>
  <c r="D35" i="10"/>
  <c r="Q31" i="10"/>
  <c r="V31" i="12" s="1"/>
  <c r="Q28" i="10"/>
  <c r="V28" i="12" s="1"/>
  <c r="O29" i="10"/>
  <c r="T29" i="12" s="1"/>
  <c r="O30" i="10"/>
  <c r="T30" i="12" s="1"/>
  <c r="O31" i="10"/>
  <c r="T31" i="12" s="1"/>
  <c r="O28" i="10"/>
  <c r="T28" i="12" s="1"/>
  <c r="O27" i="10"/>
  <c r="T27" i="12" s="1"/>
  <c r="O26" i="10"/>
  <c r="T26" i="12" s="1"/>
  <c r="N31" i="10"/>
  <c r="N28" i="10"/>
  <c r="M29" i="10"/>
  <c r="N29" i="10" s="1"/>
  <c r="M30" i="10"/>
  <c r="N30" i="10" s="1"/>
  <c r="M31" i="10"/>
  <c r="M28" i="10"/>
  <c r="M27" i="10"/>
  <c r="N27" i="10" s="1"/>
  <c r="M26" i="10"/>
  <c r="K31" i="10"/>
  <c r="K28" i="10"/>
  <c r="J29" i="10"/>
  <c r="K29" i="10" s="1"/>
  <c r="J30" i="10"/>
  <c r="K30" i="10" s="1"/>
  <c r="J31" i="10"/>
  <c r="J28" i="10"/>
  <c r="J27" i="10"/>
  <c r="K27" i="10" s="1"/>
  <c r="J26" i="10"/>
  <c r="H31" i="10"/>
  <c r="H28" i="10"/>
  <c r="G29" i="10"/>
  <c r="H29" i="10" s="1"/>
  <c r="G30" i="10"/>
  <c r="H30" i="10" s="1"/>
  <c r="G31" i="10"/>
  <c r="G28" i="10"/>
  <c r="G27" i="10"/>
  <c r="H27" i="10" s="1"/>
  <c r="G26" i="10"/>
  <c r="E31" i="10"/>
  <c r="E28" i="10"/>
  <c r="D29" i="10"/>
  <c r="E29" i="10" s="1"/>
  <c r="D30" i="10"/>
  <c r="E30" i="10" s="1"/>
  <c r="D31" i="10"/>
  <c r="D28" i="10"/>
  <c r="D27" i="10"/>
  <c r="E27" i="10" s="1"/>
  <c r="D26" i="10"/>
  <c r="O18" i="10"/>
  <c r="T18" i="12" s="1"/>
  <c r="T17" i="12"/>
  <c r="M18" i="10"/>
  <c r="N18" i="10" s="1"/>
  <c r="O10" i="10"/>
  <c r="T10" i="12" s="1"/>
  <c r="O11" i="10"/>
  <c r="T11" i="12" s="1"/>
  <c r="O12" i="10"/>
  <c r="T12" i="12" s="1"/>
  <c r="O13" i="10"/>
  <c r="T13" i="12" s="1"/>
  <c r="O14" i="10"/>
  <c r="T14" i="12" s="1"/>
  <c r="O15" i="10"/>
  <c r="T15" i="12" s="1"/>
  <c r="O16" i="10"/>
  <c r="T16" i="12" s="1"/>
  <c r="O9" i="10"/>
  <c r="T9" i="12" s="1"/>
  <c r="M10" i="10"/>
  <c r="N10" i="10" s="1"/>
  <c r="M11" i="10"/>
  <c r="N11" i="10" s="1"/>
  <c r="M12" i="10"/>
  <c r="N12" i="10" s="1"/>
  <c r="M13" i="10"/>
  <c r="N13" i="10" s="1"/>
  <c r="M14" i="10"/>
  <c r="N14" i="10" s="1"/>
  <c r="M15" i="10"/>
  <c r="N15" i="10" s="1"/>
  <c r="M16" i="10"/>
  <c r="N16" i="10" s="1"/>
  <c r="M9" i="10"/>
  <c r="J18" i="10"/>
  <c r="K18" i="10" s="1"/>
  <c r="J10" i="10"/>
  <c r="K10" i="10" s="1"/>
  <c r="J11" i="10"/>
  <c r="K11" i="10" s="1"/>
  <c r="J12" i="10"/>
  <c r="K12" i="10" s="1"/>
  <c r="J13" i="10"/>
  <c r="K13" i="10" s="1"/>
  <c r="J14" i="10"/>
  <c r="K14" i="10" s="1"/>
  <c r="J15" i="10"/>
  <c r="K15" i="10" s="1"/>
  <c r="J16" i="10"/>
  <c r="K16" i="10" s="1"/>
  <c r="J9" i="10"/>
  <c r="G18" i="10"/>
  <c r="H18" i="10" s="1"/>
  <c r="G10" i="10"/>
  <c r="H10" i="10" s="1"/>
  <c r="G11" i="10"/>
  <c r="H11" i="10" s="1"/>
  <c r="G12" i="10"/>
  <c r="H12" i="10" s="1"/>
  <c r="G13" i="10"/>
  <c r="H13" i="10" s="1"/>
  <c r="G14" i="10"/>
  <c r="H14" i="10" s="1"/>
  <c r="G15" i="10"/>
  <c r="H15" i="10" s="1"/>
  <c r="G16" i="10"/>
  <c r="H16" i="10" s="1"/>
  <c r="G9" i="10"/>
  <c r="H9" i="10" s="1"/>
  <c r="D18" i="10"/>
  <c r="E18" i="10" s="1"/>
  <c r="D10" i="10"/>
  <c r="E10" i="10" s="1"/>
  <c r="D11" i="10"/>
  <c r="E11" i="10" s="1"/>
  <c r="D12" i="10"/>
  <c r="E12" i="10" s="1"/>
  <c r="D13" i="10"/>
  <c r="E13" i="10" s="1"/>
  <c r="D14" i="10"/>
  <c r="E14" i="10" s="1"/>
  <c r="D15" i="10"/>
  <c r="E15" i="10" s="1"/>
  <c r="D16" i="10"/>
  <c r="E16" i="10" s="1"/>
  <c r="D9" i="10"/>
  <c r="E9" i="10" s="1"/>
  <c r="O63" i="9"/>
  <c r="P63" i="12" s="1"/>
  <c r="O64" i="9"/>
  <c r="P64" i="12" s="1"/>
  <c r="O65" i="9"/>
  <c r="P65" i="12" s="1"/>
  <c r="O66" i="9"/>
  <c r="P66" i="12" s="1"/>
  <c r="O67" i="9"/>
  <c r="P67" i="12" s="1"/>
  <c r="O62" i="9"/>
  <c r="P62" i="12" s="1"/>
  <c r="M63" i="9"/>
  <c r="M64" i="9"/>
  <c r="M65" i="9"/>
  <c r="M66" i="9"/>
  <c r="M67" i="9"/>
  <c r="M62" i="9"/>
  <c r="J63" i="9"/>
  <c r="J64" i="9"/>
  <c r="J65" i="9"/>
  <c r="J66" i="9"/>
  <c r="J67" i="9"/>
  <c r="J62" i="9"/>
  <c r="G63" i="9"/>
  <c r="G64" i="9"/>
  <c r="G65" i="9"/>
  <c r="G66" i="9"/>
  <c r="G67" i="9"/>
  <c r="G62" i="9"/>
  <c r="D63" i="9"/>
  <c r="D64" i="9"/>
  <c r="D65" i="9"/>
  <c r="D66" i="9"/>
  <c r="D67" i="9"/>
  <c r="D62" i="9"/>
  <c r="O54" i="9"/>
  <c r="P54" i="12" s="1"/>
  <c r="O55" i="9"/>
  <c r="P55" i="12" s="1"/>
  <c r="O56" i="9"/>
  <c r="P56" i="12" s="1"/>
  <c r="O57" i="9"/>
  <c r="P57" i="12" s="1"/>
  <c r="O58" i="9"/>
  <c r="P58" i="12" s="1"/>
  <c r="O53" i="9"/>
  <c r="P53" i="12" s="1"/>
  <c r="M58" i="9"/>
  <c r="M54" i="9"/>
  <c r="M55" i="9"/>
  <c r="M56" i="9"/>
  <c r="M57" i="9"/>
  <c r="M53" i="9"/>
  <c r="J54" i="9"/>
  <c r="J55" i="9"/>
  <c r="J56" i="9"/>
  <c r="J57" i="9"/>
  <c r="J58" i="9"/>
  <c r="J53" i="9"/>
  <c r="G54" i="9"/>
  <c r="G55" i="9"/>
  <c r="G56" i="9"/>
  <c r="G57" i="9"/>
  <c r="G58" i="9"/>
  <c r="G53" i="9"/>
  <c r="D54" i="9"/>
  <c r="D55" i="9"/>
  <c r="D56" i="9"/>
  <c r="D57" i="9"/>
  <c r="D58" i="9"/>
  <c r="D53" i="9"/>
  <c r="O45" i="9"/>
  <c r="P45" i="12" s="1"/>
  <c r="O46" i="9"/>
  <c r="P46" i="12" s="1"/>
  <c r="O47" i="9"/>
  <c r="P47" i="12" s="1"/>
  <c r="O48" i="9"/>
  <c r="P48" i="12" s="1"/>
  <c r="O49" i="9"/>
  <c r="P49" i="12" s="1"/>
  <c r="O44" i="9"/>
  <c r="P44" i="12" s="1"/>
  <c r="M45" i="9"/>
  <c r="M46" i="9"/>
  <c r="M47" i="9"/>
  <c r="M48" i="9"/>
  <c r="M49" i="9"/>
  <c r="M44" i="9"/>
  <c r="J45" i="9"/>
  <c r="J46" i="9"/>
  <c r="J47" i="9"/>
  <c r="J48" i="9"/>
  <c r="J49" i="9"/>
  <c r="J44" i="9"/>
  <c r="G45" i="9"/>
  <c r="G46" i="9"/>
  <c r="G47" i="9"/>
  <c r="G48" i="9"/>
  <c r="G49" i="9"/>
  <c r="G44" i="9"/>
  <c r="D45" i="9"/>
  <c r="D46" i="9"/>
  <c r="D47" i="9"/>
  <c r="D48" i="9"/>
  <c r="D49" i="9"/>
  <c r="D44" i="9"/>
  <c r="O36" i="9"/>
  <c r="P36" i="12" s="1"/>
  <c r="O37" i="9"/>
  <c r="P37" i="12" s="1"/>
  <c r="O38" i="9"/>
  <c r="P38" i="12" s="1"/>
  <c r="O39" i="9"/>
  <c r="P39" i="12" s="1"/>
  <c r="O40" i="9"/>
  <c r="P40" i="12" s="1"/>
  <c r="O35" i="9"/>
  <c r="P35" i="12" s="1"/>
  <c r="M40" i="9"/>
  <c r="M36" i="9"/>
  <c r="M37" i="9"/>
  <c r="M38" i="9"/>
  <c r="M39" i="9"/>
  <c r="M35" i="9"/>
  <c r="J36" i="9"/>
  <c r="J37" i="9"/>
  <c r="J38" i="9"/>
  <c r="J39" i="9"/>
  <c r="J40" i="9"/>
  <c r="J35" i="9"/>
  <c r="G36" i="9"/>
  <c r="G37" i="9"/>
  <c r="G38" i="9"/>
  <c r="G39" i="9"/>
  <c r="G40" i="9"/>
  <c r="G35" i="9"/>
  <c r="D36" i="9"/>
  <c r="D37" i="9"/>
  <c r="D38" i="9"/>
  <c r="D39" i="9"/>
  <c r="D40" i="9"/>
  <c r="D35" i="9"/>
  <c r="Y31" i="12" l="1"/>
  <c r="Y28" i="12"/>
  <c r="Q31" i="9"/>
  <c r="R31" i="12" s="1"/>
  <c r="Q28" i="9"/>
  <c r="R28" i="12" s="1"/>
  <c r="P31" i="9"/>
  <c r="Q31" i="12" s="1"/>
  <c r="P28" i="9"/>
  <c r="Q28" i="12" s="1"/>
  <c r="O29" i="9"/>
  <c r="P29" i="12" s="1"/>
  <c r="O30" i="9"/>
  <c r="P30" i="12" s="1"/>
  <c r="O31" i="9"/>
  <c r="P31" i="12" s="1"/>
  <c r="O28" i="9"/>
  <c r="P28" i="12" s="1"/>
  <c r="O27" i="9"/>
  <c r="P27" i="12" s="1"/>
  <c r="O26" i="9"/>
  <c r="P26" i="12" s="1"/>
  <c r="N31" i="9"/>
  <c r="N28" i="9"/>
  <c r="M29" i="9"/>
  <c r="N29" i="9" s="1"/>
  <c r="M30" i="9"/>
  <c r="N30" i="9" s="1"/>
  <c r="M31" i="9"/>
  <c r="M28" i="9"/>
  <c r="M27" i="9"/>
  <c r="N27" i="9" s="1"/>
  <c r="M26" i="9"/>
  <c r="K31" i="9"/>
  <c r="K28" i="9"/>
  <c r="J29" i="9"/>
  <c r="K29" i="9" s="1"/>
  <c r="J30" i="9"/>
  <c r="K30" i="9" s="1"/>
  <c r="J31" i="9"/>
  <c r="J28" i="9"/>
  <c r="J27" i="9"/>
  <c r="K27" i="9" s="1"/>
  <c r="J26" i="9"/>
  <c r="H31" i="9"/>
  <c r="H28" i="9"/>
  <c r="G29" i="9"/>
  <c r="H29" i="9" s="1"/>
  <c r="G30" i="9"/>
  <c r="H30" i="9" s="1"/>
  <c r="G31" i="9"/>
  <c r="G28" i="9"/>
  <c r="G27" i="9"/>
  <c r="H27" i="9" s="1"/>
  <c r="G26" i="9"/>
  <c r="E31" i="9"/>
  <c r="E28" i="9"/>
  <c r="D29" i="9"/>
  <c r="E29" i="9" s="1"/>
  <c r="D30" i="9"/>
  <c r="E30" i="9" s="1"/>
  <c r="D31" i="9"/>
  <c r="D28" i="9"/>
  <c r="D27" i="9"/>
  <c r="E27" i="9" s="1"/>
  <c r="D26" i="9"/>
  <c r="O10" i="9" l="1"/>
  <c r="P10" i="12" s="1"/>
  <c r="O11" i="9"/>
  <c r="P11" i="12" s="1"/>
  <c r="O12" i="9"/>
  <c r="P12" i="12" s="1"/>
  <c r="O13" i="9"/>
  <c r="P13" i="12" s="1"/>
  <c r="O14" i="9"/>
  <c r="P14" i="12" s="1"/>
  <c r="O15" i="9"/>
  <c r="P15" i="12" s="1"/>
  <c r="O16" i="9"/>
  <c r="P16" i="12" s="1"/>
  <c r="O9" i="9"/>
  <c r="P9" i="12" s="1"/>
  <c r="M10" i="9"/>
  <c r="N10" i="9" s="1"/>
  <c r="M11" i="9"/>
  <c r="N11" i="9" s="1"/>
  <c r="M12" i="9"/>
  <c r="N12" i="9" s="1"/>
  <c r="M13" i="9"/>
  <c r="N13" i="9" s="1"/>
  <c r="M14" i="9"/>
  <c r="N14" i="9" s="1"/>
  <c r="M15" i="9"/>
  <c r="N15" i="9" s="1"/>
  <c r="M16" i="9"/>
  <c r="N16" i="9" s="1"/>
  <c r="M9" i="9"/>
  <c r="J10" i="9"/>
  <c r="K10" i="9" s="1"/>
  <c r="J11" i="9"/>
  <c r="K11" i="9" s="1"/>
  <c r="J12" i="9"/>
  <c r="K12" i="9" s="1"/>
  <c r="J13" i="9"/>
  <c r="K13" i="9" s="1"/>
  <c r="J14" i="9"/>
  <c r="K14" i="9" s="1"/>
  <c r="J15" i="9"/>
  <c r="K15" i="9" s="1"/>
  <c r="J16" i="9"/>
  <c r="K16" i="9" s="1"/>
  <c r="J9" i="9"/>
  <c r="G10" i="9"/>
  <c r="H10" i="9" s="1"/>
  <c r="G11" i="9"/>
  <c r="H11" i="9" s="1"/>
  <c r="G12" i="9"/>
  <c r="H12" i="9" s="1"/>
  <c r="G13" i="9"/>
  <c r="H13" i="9" s="1"/>
  <c r="G14" i="9"/>
  <c r="H14" i="9" s="1"/>
  <c r="G15" i="9"/>
  <c r="H15" i="9" s="1"/>
  <c r="G16" i="9"/>
  <c r="H16" i="9" s="1"/>
  <c r="G9" i="9"/>
  <c r="H9" i="9" s="1"/>
  <c r="D10" i="9"/>
  <c r="E10" i="9" s="1"/>
  <c r="D11" i="9"/>
  <c r="E11" i="9" s="1"/>
  <c r="D12" i="9"/>
  <c r="E12" i="9" s="1"/>
  <c r="D13" i="9"/>
  <c r="E13" i="9" s="1"/>
  <c r="D14" i="9"/>
  <c r="E14" i="9" s="1"/>
  <c r="D15" i="9"/>
  <c r="E15" i="9" s="1"/>
  <c r="D16" i="9"/>
  <c r="E16" i="9" s="1"/>
  <c r="D9" i="9"/>
  <c r="E9" i="9" s="1"/>
  <c r="O63" i="8"/>
  <c r="L63" i="12" s="1"/>
  <c r="O64" i="8"/>
  <c r="L64" i="12" s="1"/>
  <c r="O65" i="8"/>
  <c r="L65" i="12" s="1"/>
  <c r="O66" i="8"/>
  <c r="L66" i="12" s="1"/>
  <c r="O67" i="8"/>
  <c r="L67" i="12" s="1"/>
  <c r="O62" i="8"/>
  <c r="L62" i="12" s="1"/>
  <c r="M63" i="8"/>
  <c r="M64" i="8"/>
  <c r="M65" i="8"/>
  <c r="M66" i="8"/>
  <c r="M67" i="8"/>
  <c r="M62" i="8"/>
  <c r="J63" i="8"/>
  <c r="J64" i="8"/>
  <c r="J65" i="8"/>
  <c r="J66" i="8"/>
  <c r="J67" i="8"/>
  <c r="J62" i="8"/>
  <c r="G67" i="8"/>
  <c r="G63" i="8"/>
  <c r="G64" i="8"/>
  <c r="G65" i="8"/>
  <c r="G66" i="8"/>
  <c r="G62" i="8"/>
  <c r="D63" i="8"/>
  <c r="D64" i="8"/>
  <c r="D65" i="8"/>
  <c r="D66" i="8"/>
  <c r="D67" i="8"/>
  <c r="D62" i="8"/>
  <c r="O54" i="8"/>
  <c r="L54" i="12" s="1"/>
  <c r="O55" i="8"/>
  <c r="L55" i="12" s="1"/>
  <c r="O56" i="8"/>
  <c r="L56" i="12" s="1"/>
  <c r="O57" i="8"/>
  <c r="L57" i="12" s="1"/>
  <c r="O58" i="8"/>
  <c r="L58" i="12" s="1"/>
  <c r="O53" i="8"/>
  <c r="L53" i="12" s="1"/>
  <c r="M54" i="8"/>
  <c r="M55" i="8"/>
  <c r="M56" i="8"/>
  <c r="M57" i="8"/>
  <c r="M58" i="8"/>
  <c r="M53" i="8"/>
  <c r="J54" i="8"/>
  <c r="J55" i="8"/>
  <c r="J56" i="8"/>
  <c r="J57" i="8"/>
  <c r="J58" i="8"/>
  <c r="J53" i="8"/>
  <c r="G54" i="8"/>
  <c r="G55" i="8"/>
  <c r="G56" i="8"/>
  <c r="G57" i="8"/>
  <c r="G58" i="8"/>
  <c r="G53" i="8"/>
  <c r="D54" i="8"/>
  <c r="D55" i="8"/>
  <c r="D56" i="8"/>
  <c r="D57" i="8"/>
  <c r="D58" i="8"/>
  <c r="D53" i="8"/>
  <c r="O45" i="8"/>
  <c r="L45" i="12" s="1"/>
  <c r="O46" i="8"/>
  <c r="L46" i="12" s="1"/>
  <c r="O47" i="8"/>
  <c r="L47" i="12" s="1"/>
  <c r="O48" i="8"/>
  <c r="L48" i="12" s="1"/>
  <c r="O49" i="8"/>
  <c r="L49" i="12" s="1"/>
  <c r="O44" i="8"/>
  <c r="L44" i="12" s="1"/>
  <c r="M45" i="8"/>
  <c r="M46" i="8"/>
  <c r="M47" i="8"/>
  <c r="M48" i="8"/>
  <c r="M49" i="8"/>
  <c r="M44" i="8"/>
  <c r="J45" i="8"/>
  <c r="J46" i="8"/>
  <c r="J47" i="8"/>
  <c r="J48" i="8"/>
  <c r="J49" i="8"/>
  <c r="J44" i="8"/>
  <c r="G45" i="8"/>
  <c r="G46" i="8"/>
  <c r="G47" i="8"/>
  <c r="G48" i="8"/>
  <c r="G49" i="8"/>
  <c r="G44" i="8"/>
  <c r="D45" i="8"/>
  <c r="D46" i="8"/>
  <c r="D47" i="8"/>
  <c r="D48" i="8"/>
  <c r="D49" i="8"/>
  <c r="D44" i="8"/>
  <c r="O36" i="8"/>
  <c r="L36" i="12" s="1"/>
  <c r="O37" i="8"/>
  <c r="L37" i="12" s="1"/>
  <c r="O38" i="8"/>
  <c r="L38" i="12" s="1"/>
  <c r="O39" i="8"/>
  <c r="L39" i="12" s="1"/>
  <c r="O40" i="8"/>
  <c r="L40" i="12" s="1"/>
  <c r="O35" i="8"/>
  <c r="L35" i="12" s="1"/>
  <c r="M36" i="8"/>
  <c r="M37" i="8"/>
  <c r="M38" i="8"/>
  <c r="M39" i="8"/>
  <c r="M40" i="8"/>
  <c r="M35" i="8"/>
  <c r="J36" i="8"/>
  <c r="J37" i="8"/>
  <c r="J38" i="8"/>
  <c r="J39" i="8"/>
  <c r="J40" i="8"/>
  <c r="J35" i="8"/>
  <c r="G36" i="8"/>
  <c r="G37" i="8"/>
  <c r="G38" i="8"/>
  <c r="G39" i="8"/>
  <c r="G40" i="8"/>
  <c r="G35" i="8"/>
  <c r="D36" i="8"/>
  <c r="D37" i="8"/>
  <c r="D38" i="8"/>
  <c r="D39" i="8"/>
  <c r="D40" i="8"/>
  <c r="D35" i="8"/>
  <c r="Q28" i="8"/>
  <c r="O27" i="8"/>
  <c r="L27" i="12" s="1"/>
  <c r="O26" i="8"/>
  <c r="L26" i="12" s="1"/>
  <c r="M30" i="8"/>
  <c r="M28" i="8"/>
  <c r="M27" i="8"/>
  <c r="N27" i="8" s="1"/>
  <c r="M26" i="8"/>
  <c r="K28" i="8"/>
  <c r="J27" i="8"/>
  <c r="K27" i="8" s="1"/>
  <c r="J26" i="8"/>
  <c r="G30" i="8"/>
  <c r="G28" i="8"/>
  <c r="G27" i="8"/>
  <c r="H27" i="8" s="1"/>
  <c r="G26" i="8"/>
  <c r="D30" i="8"/>
  <c r="E30" i="8" s="1"/>
  <c r="D27" i="8"/>
  <c r="E27" i="8" s="1"/>
  <c r="D26" i="8"/>
  <c r="Q31" i="8"/>
  <c r="M29" i="8"/>
  <c r="D28" i="8"/>
  <c r="E28" i="8" s="1"/>
  <c r="O18" i="8"/>
  <c r="L18" i="12" s="1"/>
  <c r="L17" i="12"/>
  <c r="O10" i="8"/>
  <c r="L10" i="12" s="1"/>
  <c r="O11" i="8"/>
  <c r="L11" i="12" s="1"/>
  <c r="O12" i="8"/>
  <c r="L12" i="12" s="1"/>
  <c r="O13" i="8"/>
  <c r="L13" i="12" s="1"/>
  <c r="O14" i="8"/>
  <c r="L14" i="12" s="1"/>
  <c r="O15" i="8"/>
  <c r="L15" i="12" s="1"/>
  <c r="O16" i="8"/>
  <c r="L16" i="12" s="1"/>
  <c r="O9" i="8"/>
  <c r="L9" i="12" s="1"/>
  <c r="M10" i="8"/>
  <c r="N10" i="8" s="1"/>
  <c r="M11" i="8"/>
  <c r="N11" i="8" s="1"/>
  <c r="M12" i="8"/>
  <c r="N12" i="8" s="1"/>
  <c r="M13" i="8"/>
  <c r="N13" i="8" s="1"/>
  <c r="M14" i="8"/>
  <c r="N14" i="8" s="1"/>
  <c r="M15" i="8"/>
  <c r="N15" i="8" s="1"/>
  <c r="M16" i="8"/>
  <c r="N16" i="8" s="1"/>
  <c r="M9" i="8"/>
  <c r="J10" i="8"/>
  <c r="K10" i="8" s="1"/>
  <c r="J11" i="8"/>
  <c r="K11" i="8" s="1"/>
  <c r="J12" i="8"/>
  <c r="K12" i="8" s="1"/>
  <c r="J13" i="8"/>
  <c r="K13" i="8" s="1"/>
  <c r="J14" i="8"/>
  <c r="K14" i="8" s="1"/>
  <c r="J15" i="8"/>
  <c r="K15" i="8" s="1"/>
  <c r="J16" i="8"/>
  <c r="K16" i="8" s="1"/>
  <c r="J9" i="8"/>
  <c r="G10" i="8"/>
  <c r="H10" i="8" s="1"/>
  <c r="G11" i="8"/>
  <c r="H11" i="8" s="1"/>
  <c r="G12" i="8"/>
  <c r="H12" i="8" s="1"/>
  <c r="G13" i="8"/>
  <c r="H13" i="8" s="1"/>
  <c r="G14" i="8"/>
  <c r="H14" i="8" s="1"/>
  <c r="G15" i="8"/>
  <c r="H15" i="8" s="1"/>
  <c r="G16" i="8"/>
  <c r="H16" i="8" s="1"/>
  <c r="G9" i="8"/>
  <c r="H9" i="8" s="1"/>
  <c r="D10" i="8"/>
  <c r="E10" i="8" s="1"/>
  <c r="D11" i="8"/>
  <c r="E11" i="8" s="1"/>
  <c r="D12" i="8"/>
  <c r="E12" i="8" s="1"/>
  <c r="D13" i="8"/>
  <c r="E13" i="8" s="1"/>
  <c r="D14" i="8"/>
  <c r="E14" i="8" s="1"/>
  <c r="D15" i="8"/>
  <c r="E15" i="8" s="1"/>
  <c r="D16" i="8"/>
  <c r="E16" i="8" s="1"/>
  <c r="D9" i="8"/>
  <c r="E9" i="8" s="1"/>
  <c r="O63" i="7"/>
  <c r="H63" i="12" s="1"/>
  <c r="O64" i="7"/>
  <c r="H64" i="12" s="1"/>
  <c r="O65" i="7"/>
  <c r="H65" i="12" s="1"/>
  <c r="O66" i="7"/>
  <c r="H66" i="12" s="1"/>
  <c r="O67" i="7"/>
  <c r="H67" i="12" s="1"/>
  <c r="O62" i="7"/>
  <c r="H62" i="12" s="1"/>
  <c r="M63" i="7"/>
  <c r="M64" i="7"/>
  <c r="M65" i="7"/>
  <c r="M66" i="7"/>
  <c r="M67" i="7"/>
  <c r="M62" i="7"/>
  <c r="J63" i="7"/>
  <c r="J64" i="7"/>
  <c r="J65" i="7"/>
  <c r="J66" i="7"/>
  <c r="J67" i="7"/>
  <c r="J62" i="7"/>
  <c r="G63" i="7"/>
  <c r="G64" i="7"/>
  <c r="G65" i="7"/>
  <c r="G66" i="7"/>
  <c r="G67" i="7"/>
  <c r="G62" i="7"/>
  <c r="D63" i="7"/>
  <c r="D64" i="7"/>
  <c r="D65" i="7"/>
  <c r="D66" i="7"/>
  <c r="D67" i="7"/>
  <c r="D62" i="7"/>
  <c r="O54" i="7"/>
  <c r="H54" i="12" s="1"/>
  <c r="O55" i="7"/>
  <c r="H55" i="12" s="1"/>
  <c r="O56" i="7"/>
  <c r="H56" i="12" s="1"/>
  <c r="O57" i="7"/>
  <c r="H57" i="12" s="1"/>
  <c r="O58" i="7"/>
  <c r="H58" i="12" s="1"/>
  <c r="O53" i="7"/>
  <c r="H53" i="12" s="1"/>
  <c r="M54" i="7"/>
  <c r="M55" i="7"/>
  <c r="M56" i="7"/>
  <c r="M57" i="7"/>
  <c r="M58" i="7"/>
  <c r="M53" i="7"/>
  <c r="J54" i="7"/>
  <c r="J55" i="7"/>
  <c r="J56" i="7"/>
  <c r="J57" i="7"/>
  <c r="J58" i="7"/>
  <c r="J53" i="7"/>
  <c r="G54" i="7"/>
  <c r="G55" i="7"/>
  <c r="G56" i="7"/>
  <c r="G57" i="7"/>
  <c r="G58" i="7"/>
  <c r="G53" i="7"/>
  <c r="D54" i="7"/>
  <c r="D55" i="7"/>
  <c r="D56" i="7"/>
  <c r="D57" i="7"/>
  <c r="D58" i="7"/>
  <c r="D53" i="7"/>
  <c r="O49" i="7"/>
  <c r="H49" i="12" s="1"/>
  <c r="O45" i="7"/>
  <c r="H45" i="12" s="1"/>
  <c r="O46" i="7"/>
  <c r="H46" i="12" s="1"/>
  <c r="O47" i="7"/>
  <c r="H47" i="12" s="1"/>
  <c r="O48" i="7"/>
  <c r="H48" i="12" s="1"/>
  <c r="O44" i="7"/>
  <c r="H44" i="12" s="1"/>
  <c r="M45" i="7"/>
  <c r="M46" i="7"/>
  <c r="M47" i="7"/>
  <c r="M48" i="7"/>
  <c r="M49" i="7"/>
  <c r="M44" i="7"/>
  <c r="J45" i="7"/>
  <c r="J46" i="7"/>
  <c r="J47" i="7"/>
  <c r="J48" i="7"/>
  <c r="J49" i="7"/>
  <c r="J44" i="7"/>
  <c r="G45" i="7"/>
  <c r="G46" i="7"/>
  <c r="G47" i="7"/>
  <c r="G48" i="7"/>
  <c r="G49" i="7"/>
  <c r="G44" i="7"/>
  <c r="D49" i="7"/>
  <c r="D45" i="7"/>
  <c r="D46" i="7"/>
  <c r="D47" i="7"/>
  <c r="D48" i="7"/>
  <c r="D44" i="7"/>
  <c r="N31" i="12" l="1"/>
  <c r="M31" i="12"/>
  <c r="N28" i="12"/>
  <c r="M28" i="12"/>
  <c r="H31" i="8"/>
  <c r="J29" i="8"/>
  <c r="K29" i="8" s="1"/>
  <c r="N29" i="8"/>
  <c r="O31" i="8"/>
  <c r="L31" i="12" s="1"/>
  <c r="D18" i="8"/>
  <c r="E18" i="8" s="1"/>
  <c r="M18" i="8"/>
  <c r="N18" i="8" s="1"/>
  <c r="D31" i="8"/>
  <c r="E31" i="8"/>
  <c r="G29" i="8"/>
  <c r="H29" i="8" s="1"/>
  <c r="H30" i="8"/>
  <c r="J28" i="8"/>
  <c r="M31" i="8"/>
  <c r="N28" i="8"/>
  <c r="O30" i="8"/>
  <c r="P28" i="8"/>
  <c r="J31" i="8"/>
  <c r="N31" i="8"/>
  <c r="O29" i="8"/>
  <c r="L29" i="12" s="1"/>
  <c r="P31" i="8"/>
  <c r="G18" i="8"/>
  <c r="H18" i="8" s="1"/>
  <c r="J18" i="8"/>
  <c r="K18" i="8" s="1"/>
  <c r="D29" i="8"/>
  <c r="E29" i="8" s="1"/>
  <c r="G31" i="8"/>
  <c r="H28" i="8"/>
  <c r="J30" i="8"/>
  <c r="K30" i="8" s="1"/>
  <c r="K31" i="8"/>
  <c r="N30" i="8"/>
  <c r="O28" i="8"/>
  <c r="L28" i="12" s="1"/>
  <c r="M18" i="9"/>
  <c r="N18" i="9" s="1"/>
  <c r="D18" i="9"/>
  <c r="E18" i="9" s="1"/>
  <c r="J18" i="9"/>
  <c r="K18" i="9" s="1"/>
  <c r="G18" i="9"/>
  <c r="H18" i="9" s="1"/>
  <c r="P17" i="12"/>
  <c r="O18" i="9"/>
  <c r="P18" i="12" s="1"/>
  <c r="O36" i="7"/>
  <c r="H36" i="12" s="1"/>
  <c r="O37" i="7"/>
  <c r="H37" i="12" s="1"/>
  <c r="O38" i="7"/>
  <c r="H38" i="12" s="1"/>
  <c r="O39" i="7"/>
  <c r="H39" i="12" s="1"/>
  <c r="O40" i="7"/>
  <c r="H40" i="12" s="1"/>
  <c r="O35" i="7"/>
  <c r="H35" i="12" s="1"/>
  <c r="M36" i="7"/>
  <c r="M37" i="7"/>
  <c r="M38" i="7"/>
  <c r="M39" i="7"/>
  <c r="M40" i="7"/>
  <c r="M35" i="7"/>
  <c r="J36" i="7"/>
  <c r="J37" i="7"/>
  <c r="J38" i="7"/>
  <c r="J39" i="7"/>
  <c r="J40" i="7"/>
  <c r="J35" i="7"/>
  <c r="B63" i="6"/>
  <c r="B64" i="6"/>
  <c r="B65" i="6"/>
  <c r="B66" i="6"/>
  <c r="B67" i="6"/>
  <c r="B62" i="6"/>
  <c r="B54" i="6"/>
  <c r="B55" i="6"/>
  <c r="B56" i="6"/>
  <c r="B57" i="6"/>
  <c r="B58" i="6"/>
  <c r="B53" i="6"/>
  <c r="B45" i="6"/>
  <c r="B46" i="6"/>
  <c r="B47" i="6"/>
  <c r="B48" i="6"/>
  <c r="B49" i="6"/>
  <c r="B44" i="6"/>
  <c r="B40" i="6"/>
  <c r="B36" i="6"/>
  <c r="B37" i="6"/>
  <c r="B38" i="6"/>
  <c r="B39" i="6"/>
  <c r="B35" i="6"/>
  <c r="G40" i="7"/>
  <c r="G36" i="7"/>
  <c r="G37" i="7"/>
  <c r="G38" i="7"/>
  <c r="G39" i="7"/>
  <c r="G35" i="7"/>
  <c r="D36" i="7"/>
  <c r="D37" i="7"/>
  <c r="D38" i="7"/>
  <c r="D39" i="7"/>
  <c r="D40" i="7"/>
  <c r="D35" i="7"/>
  <c r="L63" i="6"/>
  <c r="D63" i="12" s="1"/>
  <c r="X63" i="12" s="1"/>
  <c r="L64" i="6"/>
  <c r="D64" i="12" s="1"/>
  <c r="X64" i="12" s="1"/>
  <c r="L65" i="6"/>
  <c r="D65" i="12" s="1"/>
  <c r="X65" i="12" s="1"/>
  <c r="L66" i="6"/>
  <c r="D66" i="12" s="1"/>
  <c r="X66" i="12" s="1"/>
  <c r="L67" i="6"/>
  <c r="D67" i="12" s="1"/>
  <c r="X67" i="12" s="1"/>
  <c r="L62" i="6"/>
  <c r="D62" i="12" s="1"/>
  <c r="X62" i="12" s="1"/>
  <c r="J63" i="6"/>
  <c r="J64" i="6"/>
  <c r="J65" i="6"/>
  <c r="J66" i="6"/>
  <c r="J67" i="6"/>
  <c r="J62" i="6"/>
  <c r="G63" i="6"/>
  <c r="G64" i="6"/>
  <c r="G65" i="6"/>
  <c r="G66" i="6"/>
  <c r="G67" i="6"/>
  <c r="G62" i="6"/>
  <c r="D63" i="6"/>
  <c r="D64" i="6"/>
  <c r="D65" i="6"/>
  <c r="D66" i="6"/>
  <c r="D67" i="6"/>
  <c r="D62" i="6"/>
  <c r="L54" i="6"/>
  <c r="D54" i="12" s="1"/>
  <c r="X54" i="12" s="1"/>
  <c r="L55" i="6"/>
  <c r="D55" i="12" s="1"/>
  <c r="X55" i="12" s="1"/>
  <c r="L56" i="6"/>
  <c r="D56" i="12" s="1"/>
  <c r="X56" i="12" s="1"/>
  <c r="L57" i="6"/>
  <c r="D57" i="12" s="1"/>
  <c r="X57" i="12" s="1"/>
  <c r="L58" i="6"/>
  <c r="D58" i="12" s="1"/>
  <c r="X58" i="12" s="1"/>
  <c r="L53" i="6"/>
  <c r="D53" i="12" s="1"/>
  <c r="X53" i="12" s="1"/>
  <c r="J54" i="6"/>
  <c r="J55" i="6"/>
  <c r="J56" i="6"/>
  <c r="J57" i="6"/>
  <c r="J58" i="6"/>
  <c r="J53" i="6"/>
  <c r="G54" i="6"/>
  <c r="G55" i="6"/>
  <c r="G56" i="6"/>
  <c r="G57" i="6"/>
  <c r="G58" i="6"/>
  <c r="G53" i="6"/>
  <c r="D54" i="6"/>
  <c r="D55" i="6"/>
  <c r="D56" i="6"/>
  <c r="D57" i="6"/>
  <c r="D58" i="6"/>
  <c r="D53" i="6"/>
  <c r="L45" i="6"/>
  <c r="D45" i="12" s="1"/>
  <c r="X45" i="12" s="1"/>
  <c r="L46" i="6"/>
  <c r="D46" i="12" s="1"/>
  <c r="X46" i="12" s="1"/>
  <c r="L47" i="6"/>
  <c r="D47" i="12" s="1"/>
  <c r="X47" i="12" s="1"/>
  <c r="L48" i="6"/>
  <c r="D48" i="12" s="1"/>
  <c r="X48" i="12" s="1"/>
  <c r="L49" i="6"/>
  <c r="D49" i="12" s="1"/>
  <c r="X49" i="12" s="1"/>
  <c r="L44" i="6"/>
  <c r="D44" i="12" s="1"/>
  <c r="X44" i="12" s="1"/>
  <c r="J45" i="6"/>
  <c r="J46" i="6"/>
  <c r="J47" i="6"/>
  <c r="J48" i="6"/>
  <c r="J49" i="6"/>
  <c r="J44" i="6"/>
  <c r="G45" i="6"/>
  <c r="G46" i="6"/>
  <c r="G47" i="6"/>
  <c r="G48" i="6"/>
  <c r="G49" i="6"/>
  <c r="G44" i="6"/>
  <c r="D45" i="6"/>
  <c r="D46" i="6"/>
  <c r="D47" i="6"/>
  <c r="D48" i="6"/>
  <c r="D49" i="6"/>
  <c r="D44" i="6"/>
  <c r="L36" i="6"/>
  <c r="D36" i="12" s="1"/>
  <c r="L37" i="6"/>
  <c r="D37" i="12" s="1"/>
  <c r="L38" i="6"/>
  <c r="D38" i="12" s="1"/>
  <c r="L39" i="6"/>
  <c r="D39" i="12" s="1"/>
  <c r="L40" i="6"/>
  <c r="D40" i="12" s="1"/>
  <c r="L35" i="6"/>
  <c r="D35" i="12" s="1"/>
  <c r="J36" i="6"/>
  <c r="J37" i="6"/>
  <c r="J38" i="6"/>
  <c r="J39" i="6"/>
  <c r="J40" i="6"/>
  <c r="J35" i="6"/>
  <c r="G36" i="6"/>
  <c r="G37" i="6"/>
  <c r="G38" i="6"/>
  <c r="G39" i="6"/>
  <c r="G40" i="6"/>
  <c r="G35" i="6"/>
  <c r="D36" i="6"/>
  <c r="D37" i="6"/>
  <c r="D38" i="6"/>
  <c r="D39" i="6"/>
  <c r="D40" i="6"/>
  <c r="D35" i="6"/>
  <c r="O27" i="7"/>
  <c r="H27" i="12" s="1"/>
  <c r="O26" i="7"/>
  <c r="H26" i="12" s="1"/>
  <c r="X39" i="12" l="1"/>
  <c r="X40" i="12"/>
  <c r="X38" i="12"/>
  <c r="X37" i="12"/>
  <c r="X36" i="12"/>
  <c r="X35" i="12"/>
  <c r="L30" i="12"/>
  <c r="M27" i="7"/>
  <c r="N27" i="7" s="1"/>
  <c r="M26" i="7"/>
  <c r="J27" i="7"/>
  <c r="K27" i="7" s="1"/>
  <c r="J26" i="7"/>
  <c r="H31" i="7"/>
  <c r="G29" i="7"/>
  <c r="H29" i="7" s="1"/>
  <c r="G31" i="7"/>
  <c r="G27" i="7"/>
  <c r="H27" i="7" s="1"/>
  <c r="G26" i="7"/>
  <c r="D27" i="7"/>
  <c r="E27" i="7" s="1"/>
  <c r="J28" i="7"/>
  <c r="D26" i="7"/>
  <c r="O10" i="7"/>
  <c r="H10" i="12" s="1"/>
  <c r="O11" i="7"/>
  <c r="H11" i="12" s="1"/>
  <c r="O12" i="7"/>
  <c r="H12" i="12" s="1"/>
  <c r="O13" i="7"/>
  <c r="H13" i="12" s="1"/>
  <c r="O14" i="7"/>
  <c r="H14" i="12" s="1"/>
  <c r="O15" i="7"/>
  <c r="H15" i="12" s="1"/>
  <c r="O16" i="7"/>
  <c r="H16" i="12" s="1"/>
  <c r="O9" i="7"/>
  <c r="H9" i="12" s="1"/>
  <c r="M10" i="7"/>
  <c r="N10" i="7" s="1"/>
  <c r="M11" i="7"/>
  <c r="N11" i="7" s="1"/>
  <c r="M12" i="7"/>
  <c r="N12" i="7" s="1"/>
  <c r="M13" i="7"/>
  <c r="N13" i="7" s="1"/>
  <c r="M14" i="7"/>
  <c r="N14" i="7" s="1"/>
  <c r="M15" i="7"/>
  <c r="N15" i="7" s="1"/>
  <c r="M16" i="7"/>
  <c r="N16" i="7" s="1"/>
  <c r="M9" i="7"/>
  <c r="J10" i="7"/>
  <c r="K10" i="7" s="1"/>
  <c r="J11" i="7"/>
  <c r="K11" i="7" s="1"/>
  <c r="J12" i="7"/>
  <c r="K12" i="7" s="1"/>
  <c r="J13" i="7"/>
  <c r="K13" i="7" s="1"/>
  <c r="J14" i="7"/>
  <c r="K14" i="7" s="1"/>
  <c r="J15" i="7"/>
  <c r="K15" i="7" s="1"/>
  <c r="J16" i="7"/>
  <c r="K16" i="7" s="1"/>
  <c r="J9" i="7"/>
  <c r="G10" i="7"/>
  <c r="H10" i="7" s="1"/>
  <c r="G11" i="7"/>
  <c r="H11" i="7" s="1"/>
  <c r="G12" i="7"/>
  <c r="H12" i="7" s="1"/>
  <c r="G13" i="7"/>
  <c r="H13" i="7" s="1"/>
  <c r="G14" i="7"/>
  <c r="H14" i="7" s="1"/>
  <c r="G15" i="7"/>
  <c r="H15" i="7" s="1"/>
  <c r="G16" i="7"/>
  <c r="H16" i="7" s="1"/>
  <c r="G9" i="7"/>
  <c r="H9" i="7" s="1"/>
  <c r="D10" i="7"/>
  <c r="E10" i="7" s="1"/>
  <c r="D11" i="7"/>
  <c r="E11" i="7" s="1"/>
  <c r="D12" i="7"/>
  <c r="E12" i="7" s="1"/>
  <c r="D13" i="7"/>
  <c r="E13" i="7" s="1"/>
  <c r="D14" i="7"/>
  <c r="E14" i="7" s="1"/>
  <c r="D15" i="7"/>
  <c r="E15" i="7" s="1"/>
  <c r="D16" i="7"/>
  <c r="E16" i="7" s="1"/>
  <c r="D9" i="7"/>
  <c r="E9" i="7" s="1"/>
  <c r="O18" i="7"/>
  <c r="H18" i="12" s="1"/>
  <c r="H17" i="12"/>
  <c r="X17" i="12" s="1"/>
  <c r="L30" i="6"/>
  <c r="D30" i="12" s="1"/>
  <c r="L27" i="6"/>
  <c r="D27" i="12" s="1"/>
  <c r="X27" i="12" s="1"/>
  <c r="L26" i="6"/>
  <c r="D26" i="12" s="1"/>
  <c r="X26" i="12" s="1"/>
  <c r="J30" i="6"/>
  <c r="J27" i="6"/>
  <c r="J26" i="6"/>
  <c r="G30" i="6"/>
  <c r="G27" i="6"/>
  <c r="G26" i="6"/>
  <c r="D30" i="6"/>
  <c r="D27" i="6"/>
  <c r="D26" i="6"/>
  <c r="L10" i="6"/>
  <c r="L11" i="6"/>
  <c r="L12" i="6"/>
  <c r="L13" i="6"/>
  <c r="L14" i="6"/>
  <c r="L15" i="6"/>
  <c r="L16" i="6"/>
  <c r="L9" i="6"/>
  <c r="D9" i="12" s="1"/>
  <c r="J10" i="6"/>
  <c r="K10" i="6" s="1"/>
  <c r="J11" i="6"/>
  <c r="K11" i="6" s="1"/>
  <c r="J12" i="6"/>
  <c r="K12" i="6" s="1"/>
  <c r="J13" i="6"/>
  <c r="K13" i="6" s="1"/>
  <c r="J14" i="6"/>
  <c r="K14" i="6" s="1"/>
  <c r="J15" i="6"/>
  <c r="K15" i="6" s="1"/>
  <c r="J16" i="6"/>
  <c r="K16" i="6" s="1"/>
  <c r="J9" i="6"/>
  <c r="G10" i="6"/>
  <c r="G11" i="6"/>
  <c r="G12" i="6"/>
  <c r="G13" i="6"/>
  <c r="G14" i="6"/>
  <c r="G15" i="6"/>
  <c r="G16" i="6"/>
  <c r="G9" i="6"/>
  <c r="D9" i="6"/>
  <c r="E9" i="6" s="1"/>
  <c r="B17" i="6"/>
  <c r="AD22" i="2"/>
  <c r="AD23" i="2"/>
  <c r="P28" i="10" s="1"/>
  <c r="U28" i="12" s="1"/>
  <c r="AD24" i="2"/>
  <c r="AD25" i="2"/>
  <c r="AD26" i="2"/>
  <c r="P31" i="10" s="1"/>
  <c r="U31" i="12" s="1"/>
  <c r="AD21" i="2"/>
  <c r="S26" i="12" s="1"/>
  <c r="Y22" i="2"/>
  <c r="Y23" i="2"/>
  <c r="Y24" i="2"/>
  <c r="Y25" i="2"/>
  <c r="Y26" i="2"/>
  <c r="Y21" i="2"/>
  <c r="O26" i="12" s="1"/>
  <c r="T22" i="2"/>
  <c r="T23" i="2"/>
  <c r="T24" i="2"/>
  <c r="K29" i="12" s="1"/>
  <c r="T25" i="2"/>
  <c r="K30" i="12" s="1"/>
  <c r="T26" i="2"/>
  <c r="T21" i="2"/>
  <c r="O22" i="2"/>
  <c r="O23" i="2"/>
  <c r="O24" i="2"/>
  <c r="G29" i="12" s="1"/>
  <c r="O25" i="2"/>
  <c r="G30" i="12" s="1"/>
  <c r="O26" i="2"/>
  <c r="O21" i="2"/>
  <c r="J22" i="2"/>
  <c r="J23" i="2"/>
  <c r="J24" i="2"/>
  <c r="C29" i="12" s="1"/>
  <c r="J25" i="2"/>
  <c r="C30" i="12" s="1"/>
  <c r="J26" i="2"/>
  <c r="J21" i="2"/>
  <c r="AD5" i="2"/>
  <c r="AD6" i="2"/>
  <c r="AD7" i="2"/>
  <c r="AD8" i="2"/>
  <c r="AD9" i="2"/>
  <c r="AD10" i="2"/>
  <c r="AD11" i="2"/>
  <c r="AD12" i="2"/>
  <c r="AD13" i="2"/>
  <c r="AD14" i="2"/>
  <c r="P19" i="10" s="1"/>
  <c r="U19" i="12" s="1"/>
  <c r="AD15" i="2"/>
  <c r="P20" i="10" s="1"/>
  <c r="U20" i="12" s="1"/>
  <c r="AD17" i="2"/>
  <c r="P22" i="10" s="1"/>
  <c r="U22" i="12" s="1"/>
  <c r="AD4" i="2"/>
  <c r="S9" i="12" s="1"/>
  <c r="Y5" i="2"/>
  <c r="Y6" i="2"/>
  <c r="Y7" i="2"/>
  <c r="Y8" i="2"/>
  <c r="Y9" i="2"/>
  <c r="Y10" i="2"/>
  <c r="Y11" i="2"/>
  <c r="Y12" i="2"/>
  <c r="Y13" i="2"/>
  <c r="Y14" i="2"/>
  <c r="Y15" i="2"/>
  <c r="Y17" i="2"/>
  <c r="Y4" i="2"/>
  <c r="O9" i="12" s="1"/>
  <c r="T5" i="2"/>
  <c r="T6" i="2"/>
  <c r="T7" i="2"/>
  <c r="T8" i="2"/>
  <c r="T9" i="2"/>
  <c r="T10" i="2"/>
  <c r="T11" i="2"/>
  <c r="T12" i="2"/>
  <c r="T13" i="2"/>
  <c r="T14" i="2"/>
  <c r="T15" i="2"/>
  <c r="T17" i="2"/>
  <c r="T4" i="2"/>
  <c r="O5" i="2"/>
  <c r="G10" i="12" s="1"/>
  <c r="O6" i="2"/>
  <c r="G11" i="12" s="1"/>
  <c r="O7" i="2"/>
  <c r="G12" i="12" s="1"/>
  <c r="O8" i="2"/>
  <c r="G13" i="12" s="1"/>
  <c r="O9" i="2"/>
  <c r="G14" i="12" s="1"/>
  <c r="O10" i="2"/>
  <c r="G15" i="12" s="1"/>
  <c r="O11" i="2"/>
  <c r="G16" i="12" s="1"/>
  <c r="O12" i="2"/>
  <c r="O13" i="2"/>
  <c r="G18" i="12" s="1"/>
  <c r="O14" i="2"/>
  <c r="O15" i="2"/>
  <c r="O17" i="2"/>
  <c r="O4" i="2"/>
  <c r="J5" i="2"/>
  <c r="C10" i="12" s="1"/>
  <c r="J6" i="2"/>
  <c r="C11" i="12" s="1"/>
  <c r="J7" i="2"/>
  <c r="C12" i="12" s="1"/>
  <c r="J8" i="2"/>
  <c r="C13" i="12" s="1"/>
  <c r="J9" i="2"/>
  <c r="C14" i="12" s="1"/>
  <c r="J10" i="2"/>
  <c r="C15" i="12" s="1"/>
  <c r="J11" i="2"/>
  <c r="C16" i="12" s="1"/>
  <c r="J12" i="2"/>
  <c r="J13" i="2"/>
  <c r="C18" i="12" s="1"/>
  <c r="J14" i="2"/>
  <c r="J15" i="2"/>
  <c r="J17" i="2"/>
  <c r="J4" i="2"/>
  <c r="K17" i="12" l="1"/>
  <c r="P17" i="8"/>
  <c r="Q17" i="8" s="1"/>
  <c r="G17" i="12"/>
  <c r="P17" i="7"/>
  <c r="Q17" i="7" s="1"/>
  <c r="O17" i="12"/>
  <c r="P17" i="9"/>
  <c r="Q17" i="9" s="1"/>
  <c r="C17" i="12"/>
  <c r="M17" i="6"/>
  <c r="S17" i="12"/>
  <c r="P17" i="10"/>
  <c r="Q17" i="10" s="1"/>
  <c r="X9" i="12"/>
  <c r="P29" i="10"/>
  <c r="U29" i="12" s="1"/>
  <c r="S29" i="12"/>
  <c r="P30" i="10"/>
  <c r="U30" i="12" s="1"/>
  <c r="S30" i="12"/>
  <c r="O30" i="12"/>
  <c r="P30" i="9"/>
  <c r="O29" i="12"/>
  <c r="P29" i="9"/>
  <c r="P29" i="8"/>
  <c r="Q29" i="8" s="1"/>
  <c r="P30" i="8"/>
  <c r="Q30" i="8" s="1"/>
  <c r="M30" i="12" s="1"/>
  <c r="M30" i="6"/>
  <c r="E30" i="12" s="1"/>
  <c r="Q30" i="10"/>
  <c r="V30" i="12" s="1"/>
  <c r="P27" i="10"/>
  <c r="S27" i="12"/>
  <c r="P27" i="9"/>
  <c r="O27" i="12"/>
  <c r="P27" i="8"/>
  <c r="Q27" i="8" s="1"/>
  <c r="K27" i="12"/>
  <c r="P26" i="8"/>
  <c r="K26" i="12"/>
  <c r="AE25" i="2"/>
  <c r="W30" i="12" s="1"/>
  <c r="AE24" i="2"/>
  <c r="W29" i="12" s="1"/>
  <c r="AE23" i="2"/>
  <c r="P27" i="7"/>
  <c r="G27" i="12"/>
  <c r="P26" i="7"/>
  <c r="I26" i="12" s="1"/>
  <c r="G26" i="12"/>
  <c r="AE26" i="2"/>
  <c r="N30" i="6"/>
  <c r="F30" i="12" s="1"/>
  <c r="M27" i="6"/>
  <c r="E27" i="12" s="1"/>
  <c r="C27" i="12"/>
  <c r="AE21" i="2"/>
  <c r="C26" i="12"/>
  <c r="M26" i="6"/>
  <c r="E26" i="12" s="1"/>
  <c r="P18" i="10"/>
  <c r="U18" i="12" s="1"/>
  <c r="S18" i="12"/>
  <c r="V17" i="12"/>
  <c r="P16" i="10"/>
  <c r="S16" i="12"/>
  <c r="P15" i="10"/>
  <c r="S15" i="12"/>
  <c r="P14" i="10"/>
  <c r="S14" i="12"/>
  <c r="P13" i="10"/>
  <c r="S13" i="12"/>
  <c r="P12" i="10"/>
  <c r="S12" i="12"/>
  <c r="P11" i="10"/>
  <c r="S11" i="12"/>
  <c r="P10" i="10"/>
  <c r="S10" i="12"/>
  <c r="Q17" i="12"/>
  <c r="O18" i="12"/>
  <c r="P18" i="9"/>
  <c r="Q18" i="12" s="1"/>
  <c r="P16" i="9"/>
  <c r="O16" i="12"/>
  <c r="P15" i="9"/>
  <c r="O15" i="12"/>
  <c r="P14" i="9"/>
  <c r="O14" i="12"/>
  <c r="P13" i="9"/>
  <c r="O13" i="12"/>
  <c r="P12" i="9"/>
  <c r="O12" i="12"/>
  <c r="P11" i="9"/>
  <c r="O11" i="12"/>
  <c r="P10" i="9"/>
  <c r="O10" i="12"/>
  <c r="K18" i="12"/>
  <c r="P18" i="8"/>
  <c r="M18" i="12" s="1"/>
  <c r="P16" i="8"/>
  <c r="K16" i="12"/>
  <c r="P15" i="8"/>
  <c r="K15" i="12"/>
  <c r="P14" i="8"/>
  <c r="K14" i="12"/>
  <c r="P13" i="8"/>
  <c r="K13" i="12"/>
  <c r="P12" i="8"/>
  <c r="K12" i="12"/>
  <c r="P11" i="8"/>
  <c r="K11" i="12"/>
  <c r="P10" i="8"/>
  <c r="K10" i="12"/>
  <c r="P9" i="8"/>
  <c r="M9" i="12" s="1"/>
  <c r="K9" i="12"/>
  <c r="P15" i="7"/>
  <c r="P13" i="7"/>
  <c r="P11" i="7"/>
  <c r="P9" i="7"/>
  <c r="I9" i="12" s="1"/>
  <c r="G9" i="12"/>
  <c r="AE7" i="2"/>
  <c r="W12" i="12" s="1"/>
  <c r="AE15" i="2"/>
  <c r="AE13" i="2"/>
  <c r="W18" i="12" s="1"/>
  <c r="AE11" i="2"/>
  <c r="W16" i="12" s="1"/>
  <c r="AE9" i="2"/>
  <c r="W14" i="12" s="1"/>
  <c r="AE5" i="2"/>
  <c r="W10" i="12" s="1"/>
  <c r="M15" i="6"/>
  <c r="E15" i="12" s="1"/>
  <c r="D15" i="12"/>
  <c r="X15" i="12" s="1"/>
  <c r="M11" i="6"/>
  <c r="E11" i="12" s="1"/>
  <c r="D11" i="12"/>
  <c r="X11" i="12" s="1"/>
  <c r="J30" i="7"/>
  <c r="K30" i="7" s="1"/>
  <c r="AE14" i="2"/>
  <c r="AE10" i="2"/>
  <c r="W15" i="12" s="1"/>
  <c r="AE6" i="2"/>
  <c r="W11" i="12" s="1"/>
  <c r="M14" i="6"/>
  <c r="E14" i="12" s="1"/>
  <c r="D14" i="12"/>
  <c r="X14" i="12" s="1"/>
  <c r="M10" i="6"/>
  <c r="E10" i="12" s="1"/>
  <c r="D10" i="12"/>
  <c r="X10" i="12" s="1"/>
  <c r="D31" i="6"/>
  <c r="E31" i="6" s="1"/>
  <c r="E30" i="6"/>
  <c r="G31" i="6"/>
  <c r="H31" i="6" s="1"/>
  <c r="H30" i="6"/>
  <c r="J31" i="6"/>
  <c r="K31" i="6" s="1"/>
  <c r="K30" i="6"/>
  <c r="L31" i="6"/>
  <c r="P14" i="7"/>
  <c r="P10" i="7"/>
  <c r="N31" i="7"/>
  <c r="M31" i="7"/>
  <c r="Q31" i="7"/>
  <c r="J31" i="12" s="1"/>
  <c r="P31" i="7"/>
  <c r="I31" i="12" s="1"/>
  <c r="O31" i="7"/>
  <c r="H31" i="12" s="1"/>
  <c r="D31" i="7"/>
  <c r="E31" i="7"/>
  <c r="J29" i="7"/>
  <c r="K29" i="7" s="1"/>
  <c r="AE4" i="2"/>
  <c r="W9" i="12" s="1"/>
  <c r="AE22" i="2"/>
  <c r="W27" i="12" s="1"/>
  <c r="Y27" i="12" s="1"/>
  <c r="Z27" i="12" s="1"/>
  <c r="M13" i="6"/>
  <c r="E13" i="12" s="1"/>
  <c r="D13" i="12"/>
  <c r="X13" i="12" s="1"/>
  <c r="M9" i="6"/>
  <c r="O30" i="7"/>
  <c r="H30" i="12" s="1"/>
  <c r="X30" i="12" s="1"/>
  <c r="M30" i="7"/>
  <c r="N30" i="7" s="1"/>
  <c r="D30" i="7"/>
  <c r="E30" i="7" s="1"/>
  <c r="AE17" i="2"/>
  <c r="AE12" i="2"/>
  <c r="W17" i="12" s="1"/>
  <c r="AE8" i="2"/>
  <c r="M16" i="6"/>
  <c r="E16" i="12" s="1"/>
  <c r="D16" i="12"/>
  <c r="X16" i="12" s="1"/>
  <c r="M12" i="6"/>
  <c r="E12" i="12" s="1"/>
  <c r="D12" i="12"/>
  <c r="X12" i="12" s="1"/>
  <c r="D29" i="6"/>
  <c r="E29" i="6" s="1"/>
  <c r="G29" i="6"/>
  <c r="H29" i="6" s="1"/>
  <c r="J29" i="6"/>
  <c r="K29" i="6" s="1"/>
  <c r="L29" i="6"/>
  <c r="P16" i="7"/>
  <c r="P12" i="7"/>
  <c r="O29" i="7"/>
  <c r="H29" i="12" s="1"/>
  <c r="M29" i="7"/>
  <c r="N29" i="7" s="1"/>
  <c r="D29" i="7"/>
  <c r="E29" i="7" s="1"/>
  <c r="G30" i="7"/>
  <c r="H30" i="7"/>
  <c r="J31" i="7"/>
  <c r="K31" i="7"/>
  <c r="G28" i="6"/>
  <c r="H28" i="6"/>
  <c r="L28" i="6"/>
  <c r="D28" i="6"/>
  <c r="E28" i="6"/>
  <c r="J28" i="6"/>
  <c r="K28" i="6"/>
  <c r="M28" i="7"/>
  <c r="O28" i="7"/>
  <c r="N28" i="7"/>
  <c r="G28" i="7"/>
  <c r="H28" i="7" s="1"/>
  <c r="K28" i="7"/>
  <c r="D28" i="7"/>
  <c r="E28" i="7" s="1"/>
  <c r="J18" i="7"/>
  <c r="K18" i="7" s="1"/>
  <c r="D18" i="7"/>
  <c r="E18" i="7" s="1"/>
  <c r="M18" i="7"/>
  <c r="N18" i="7" s="1"/>
  <c r="I17" i="12"/>
  <c r="P18" i="7"/>
  <c r="I18" i="12" s="1"/>
  <c r="G18" i="7"/>
  <c r="H18" i="7" s="1"/>
  <c r="G18" i="6"/>
  <c r="H18" i="6" s="1"/>
  <c r="J18" i="6"/>
  <c r="K18" i="6" s="1"/>
  <c r="L18" i="6"/>
  <c r="E17" i="12" l="1"/>
  <c r="N17" i="6"/>
  <c r="Y30" i="12"/>
  <c r="Z30" i="12" s="1"/>
  <c r="D18" i="12"/>
  <c r="X18" i="12" s="1"/>
  <c r="Y18" i="12" s="1"/>
  <c r="Z18" i="12" s="1"/>
  <c r="Y9" i="12"/>
  <c r="Z9" i="12" s="1"/>
  <c r="Q29" i="10"/>
  <c r="V29" i="12" s="1"/>
  <c r="Q30" i="12"/>
  <c r="Q30" i="9"/>
  <c r="R30" i="12" s="1"/>
  <c r="Q29" i="9"/>
  <c r="R29" i="12" s="1"/>
  <c r="Q29" i="12"/>
  <c r="M29" i="12"/>
  <c r="N29" i="12"/>
  <c r="N30" i="12"/>
  <c r="U17" i="12"/>
  <c r="P28" i="7"/>
  <c r="I28" i="12" s="1"/>
  <c r="H28" i="12"/>
  <c r="M31" i="6"/>
  <c r="E31" i="12" s="1"/>
  <c r="D31" i="12"/>
  <c r="M28" i="6"/>
  <c r="E28" i="12" s="1"/>
  <c r="D28" i="12"/>
  <c r="P30" i="7"/>
  <c r="P29" i="7"/>
  <c r="M29" i="6"/>
  <c r="E29" i="12" s="1"/>
  <c r="D29" i="12"/>
  <c r="X29" i="12" s="1"/>
  <c r="Y29" i="12" s="1"/>
  <c r="Z29" i="12" s="1"/>
  <c r="Q27" i="10"/>
  <c r="V27" i="12" s="1"/>
  <c r="U27" i="12"/>
  <c r="Q27" i="9"/>
  <c r="R27" i="12" s="1"/>
  <c r="Q27" i="12"/>
  <c r="N27" i="12"/>
  <c r="M27" i="12"/>
  <c r="Q28" i="7"/>
  <c r="J28" i="12" s="1"/>
  <c r="Q27" i="7"/>
  <c r="J27" i="12" s="1"/>
  <c r="I27" i="12"/>
  <c r="N31" i="6"/>
  <c r="F31" i="12" s="1"/>
  <c r="N28" i="6"/>
  <c r="F28" i="12" s="1"/>
  <c r="AF21" i="2"/>
  <c r="W26" i="12"/>
  <c r="Y26" i="12" s="1"/>
  <c r="Z26" i="12" s="1"/>
  <c r="Q18" i="10"/>
  <c r="V18" i="12" s="1"/>
  <c r="Q16" i="10"/>
  <c r="V16" i="12" s="1"/>
  <c r="U16" i="12"/>
  <c r="Q15" i="10"/>
  <c r="V15" i="12" s="1"/>
  <c r="U15" i="12"/>
  <c r="Q14" i="10"/>
  <c r="V14" i="12" s="1"/>
  <c r="U14" i="12"/>
  <c r="Q13" i="10"/>
  <c r="V13" i="12" s="1"/>
  <c r="U13" i="12"/>
  <c r="Q12" i="10"/>
  <c r="V12" i="12" s="1"/>
  <c r="U12" i="12"/>
  <c r="Q11" i="10"/>
  <c r="V11" i="12" s="1"/>
  <c r="U11" i="12"/>
  <c r="Q10" i="10"/>
  <c r="V10" i="12" s="1"/>
  <c r="U10" i="12"/>
  <c r="R17" i="12"/>
  <c r="Q18" i="9"/>
  <c r="R18" i="12" s="1"/>
  <c r="Q16" i="9"/>
  <c r="R16" i="12" s="1"/>
  <c r="Q16" i="12"/>
  <c r="Q15" i="9"/>
  <c r="R15" i="12" s="1"/>
  <c r="Q15" i="12"/>
  <c r="Q14" i="9"/>
  <c r="R14" i="12" s="1"/>
  <c r="Q14" i="12"/>
  <c r="Q13" i="9"/>
  <c r="R13" i="12" s="1"/>
  <c r="Q13" i="12"/>
  <c r="Q12" i="9"/>
  <c r="R12" i="12" s="1"/>
  <c r="Q12" i="12"/>
  <c r="Q11" i="9"/>
  <c r="R11" i="12" s="1"/>
  <c r="Q11" i="12"/>
  <c r="Q10" i="9"/>
  <c r="R10" i="12" s="1"/>
  <c r="Q10" i="12"/>
  <c r="Q18" i="8"/>
  <c r="N18" i="12" s="1"/>
  <c r="M17" i="12"/>
  <c r="N17" i="12"/>
  <c r="Q16" i="8"/>
  <c r="N16" i="12" s="1"/>
  <c r="M16" i="12"/>
  <c r="Q15" i="8"/>
  <c r="N15" i="12" s="1"/>
  <c r="M15" i="12"/>
  <c r="Q14" i="8"/>
  <c r="N14" i="12" s="1"/>
  <c r="M14" i="12"/>
  <c r="Q13" i="8"/>
  <c r="N13" i="12" s="1"/>
  <c r="M13" i="12"/>
  <c r="Q12" i="8"/>
  <c r="N12" i="12" s="1"/>
  <c r="M12" i="12"/>
  <c r="Q11" i="8"/>
  <c r="N11" i="12" s="1"/>
  <c r="M11" i="12"/>
  <c r="Q10" i="8"/>
  <c r="N10" i="12" s="1"/>
  <c r="M10" i="12"/>
  <c r="M18" i="6"/>
  <c r="E18" i="12" s="1"/>
  <c r="Q18" i="7"/>
  <c r="J18" i="12" s="1"/>
  <c r="J17" i="12"/>
  <c r="Y14" i="12"/>
  <c r="Z14" i="12" s="1"/>
  <c r="Q16" i="7"/>
  <c r="J16" i="12" s="1"/>
  <c r="I16" i="12"/>
  <c r="Q15" i="7"/>
  <c r="J15" i="12" s="1"/>
  <c r="I15" i="12"/>
  <c r="Q14" i="7"/>
  <c r="J14" i="12" s="1"/>
  <c r="I14" i="12"/>
  <c r="Q13" i="7"/>
  <c r="J13" i="12" s="1"/>
  <c r="I13" i="12"/>
  <c r="Q12" i="7"/>
  <c r="J12" i="12" s="1"/>
  <c r="I12" i="12"/>
  <c r="Q11" i="7"/>
  <c r="J11" i="12" s="1"/>
  <c r="I11" i="12"/>
  <c r="Q10" i="7"/>
  <c r="J10" i="12" s="1"/>
  <c r="I10" i="12"/>
  <c r="Y16" i="12"/>
  <c r="Z16" i="12" s="1"/>
  <c r="Y15" i="12"/>
  <c r="Z15" i="12" s="1"/>
  <c r="Y12" i="12"/>
  <c r="Z12" i="12" s="1"/>
  <c r="W13" i="12"/>
  <c r="Y13" i="12" s="1"/>
  <c r="Z13" i="12" s="1"/>
  <c r="Y11" i="12"/>
  <c r="Z11" i="12" s="1"/>
  <c r="Y10" i="12"/>
  <c r="Z10" i="12" s="1"/>
  <c r="AF22" i="2"/>
  <c r="Y17" i="12"/>
  <c r="Z17" i="12" s="1"/>
  <c r="N29" i="6" l="1"/>
  <c r="F29" i="12" s="1"/>
  <c r="I30" i="12"/>
  <c r="Q30" i="7"/>
  <c r="J30" i="12" s="1"/>
  <c r="I29" i="12"/>
  <c r="Q29" i="7"/>
  <c r="J29" i="12" s="1"/>
  <c r="N18" i="6"/>
  <c r="F18" i="12" s="1"/>
  <c r="F17" i="12"/>
  <c r="N63" i="10"/>
  <c r="N64" i="10"/>
  <c r="N65" i="10"/>
  <c r="N66" i="10"/>
  <c r="N67" i="10"/>
  <c r="N62" i="10"/>
  <c r="K63" i="10"/>
  <c r="K64" i="10"/>
  <c r="K65" i="10"/>
  <c r="K66" i="10"/>
  <c r="K67" i="10"/>
  <c r="K62" i="10"/>
  <c r="H63" i="10"/>
  <c r="H64" i="10"/>
  <c r="H65" i="10"/>
  <c r="H66" i="10"/>
  <c r="H67" i="10"/>
  <c r="H62" i="10"/>
  <c r="E63" i="10"/>
  <c r="E64" i="10"/>
  <c r="E65" i="10"/>
  <c r="E66" i="10"/>
  <c r="E67" i="10"/>
  <c r="E62" i="10"/>
  <c r="N54" i="10"/>
  <c r="N55" i="10"/>
  <c r="N56" i="10"/>
  <c r="N57" i="10"/>
  <c r="N58" i="10"/>
  <c r="N53" i="10"/>
  <c r="K54" i="10"/>
  <c r="K55" i="10"/>
  <c r="K56" i="10"/>
  <c r="K57" i="10"/>
  <c r="K58" i="10"/>
  <c r="K53" i="10"/>
  <c r="H54" i="10"/>
  <c r="H55" i="10"/>
  <c r="H56" i="10"/>
  <c r="H57" i="10"/>
  <c r="H58" i="10"/>
  <c r="H53" i="10"/>
  <c r="E54" i="10"/>
  <c r="E55" i="10"/>
  <c r="E56" i="10"/>
  <c r="E57" i="10"/>
  <c r="E58" i="10"/>
  <c r="E53" i="10"/>
  <c r="N45" i="10"/>
  <c r="N46" i="10"/>
  <c r="N47" i="10"/>
  <c r="N48" i="10"/>
  <c r="N49" i="10"/>
  <c r="N44" i="10"/>
  <c r="K45" i="10"/>
  <c r="K46" i="10"/>
  <c r="K47" i="10"/>
  <c r="K48" i="10"/>
  <c r="K49" i="10"/>
  <c r="K44" i="10"/>
  <c r="H45" i="10"/>
  <c r="H46" i="10"/>
  <c r="H47" i="10"/>
  <c r="H48" i="10"/>
  <c r="H49" i="10"/>
  <c r="H44" i="10"/>
  <c r="E45" i="10"/>
  <c r="E46" i="10"/>
  <c r="E47" i="10"/>
  <c r="E48" i="10"/>
  <c r="E49" i="10"/>
  <c r="E44" i="10"/>
  <c r="N36" i="10"/>
  <c r="N37" i="10"/>
  <c r="N38" i="10"/>
  <c r="N39" i="10"/>
  <c r="N40" i="10"/>
  <c r="N35" i="10"/>
  <c r="K36" i="10"/>
  <c r="K37" i="10"/>
  <c r="K38" i="10"/>
  <c r="K39" i="10"/>
  <c r="K40" i="10"/>
  <c r="K35" i="10"/>
  <c r="H36" i="10"/>
  <c r="H37" i="10"/>
  <c r="H38" i="10"/>
  <c r="H39" i="10"/>
  <c r="H40" i="10"/>
  <c r="H35" i="10"/>
  <c r="E36" i="10"/>
  <c r="E37" i="10"/>
  <c r="E38" i="10"/>
  <c r="E39" i="10"/>
  <c r="E40" i="10"/>
  <c r="E35" i="10"/>
  <c r="N26" i="10"/>
  <c r="K26" i="10"/>
  <c r="H26" i="10"/>
  <c r="E26" i="10"/>
  <c r="N9" i="10"/>
  <c r="K9" i="10"/>
  <c r="P26" i="10"/>
  <c r="P9" i="10"/>
  <c r="N63" i="9"/>
  <c r="N64" i="9"/>
  <c r="N65" i="9"/>
  <c r="N66" i="9"/>
  <c r="N67" i="9"/>
  <c r="N62" i="9"/>
  <c r="K63" i="9"/>
  <c r="K64" i="9"/>
  <c r="K65" i="9"/>
  <c r="K66" i="9"/>
  <c r="K67" i="9"/>
  <c r="K62" i="9"/>
  <c r="H67" i="9"/>
  <c r="H63" i="9"/>
  <c r="H64" i="9"/>
  <c r="H65" i="9"/>
  <c r="H66" i="9"/>
  <c r="H62" i="9"/>
  <c r="E63" i="9"/>
  <c r="E64" i="9"/>
  <c r="E65" i="9"/>
  <c r="E66" i="9"/>
  <c r="E67" i="9"/>
  <c r="E62" i="9"/>
  <c r="N54" i="9"/>
  <c r="N55" i="9"/>
  <c r="N56" i="9"/>
  <c r="N57" i="9"/>
  <c r="N58" i="9"/>
  <c r="N53" i="9"/>
  <c r="K54" i="9"/>
  <c r="K55" i="9"/>
  <c r="K56" i="9"/>
  <c r="K57" i="9"/>
  <c r="K58" i="9"/>
  <c r="K53" i="9"/>
  <c r="H54" i="9"/>
  <c r="H55" i="9"/>
  <c r="H56" i="9"/>
  <c r="H57" i="9"/>
  <c r="H58" i="9"/>
  <c r="H53" i="9"/>
  <c r="E54" i="9"/>
  <c r="E55" i="9"/>
  <c r="E56" i="9"/>
  <c r="E57" i="9"/>
  <c r="E58" i="9"/>
  <c r="E53" i="9"/>
  <c r="N45" i="9"/>
  <c r="N46" i="9"/>
  <c r="N47" i="9"/>
  <c r="N48" i="9"/>
  <c r="N49" i="9"/>
  <c r="N44" i="9"/>
  <c r="K45" i="9"/>
  <c r="K46" i="9"/>
  <c r="K47" i="9"/>
  <c r="K48" i="9"/>
  <c r="K49" i="9"/>
  <c r="K44" i="9"/>
  <c r="H45" i="9"/>
  <c r="H46" i="9"/>
  <c r="H47" i="9"/>
  <c r="H48" i="9"/>
  <c r="H49" i="9"/>
  <c r="H44" i="9"/>
  <c r="E45" i="9"/>
  <c r="E46" i="9"/>
  <c r="E47" i="9"/>
  <c r="E48" i="9"/>
  <c r="E49" i="9"/>
  <c r="E44" i="9"/>
  <c r="N36" i="9"/>
  <c r="N37" i="9"/>
  <c r="N38" i="9"/>
  <c r="N39" i="9"/>
  <c r="N40" i="9"/>
  <c r="N35" i="9"/>
  <c r="K36" i="9"/>
  <c r="K37" i="9"/>
  <c r="K38" i="9"/>
  <c r="K39" i="9"/>
  <c r="K40" i="9"/>
  <c r="K35" i="9"/>
  <c r="H36" i="9"/>
  <c r="H37" i="9"/>
  <c r="H38" i="9"/>
  <c r="H39" i="9"/>
  <c r="H40" i="9"/>
  <c r="H35" i="9"/>
  <c r="E36" i="9"/>
  <c r="E37" i="9"/>
  <c r="E38" i="9"/>
  <c r="E39" i="9"/>
  <c r="E40" i="9"/>
  <c r="E35" i="9"/>
  <c r="N26" i="9"/>
  <c r="K26" i="9"/>
  <c r="H26" i="9"/>
  <c r="E26" i="9"/>
  <c r="N9" i="9"/>
  <c r="K9" i="9"/>
  <c r="P26" i="9"/>
  <c r="P9" i="9"/>
  <c r="N63" i="8"/>
  <c r="N64" i="8"/>
  <c r="N65" i="8"/>
  <c r="N66" i="8"/>
  <c r="N67" i="8"/>
  <c r="N62" i="8"/>
  <c r="K63" i="8"/>
  <c r="K64" i="8"/>
  <c r="K65" i="8"/>
  <c r="K66" i="8"/>
  <c r="K67" i="8"/>
  <c r="K62" i="8"/>
  <c r="H63" i="8"/>
  <c r="H64" i="8"/>
  <c r="H65" i="8"/>
  <c r="H66" i="8"/>
  <c r="H67" i="8"/>
  <c r="H62" i="8"/>
  <c r="E63" i="8"/>
  <c r="E64" i="8"/>
  <c r="E65" i="8"/>
  <c r="E66" i="8"/>
  <c r="E67" i="8"/>
  <c r="E62" i="8"/>
  <c r="N54" i="8"/>
  <c r="N55" i="8"/>
  <c r="N56" i="8"/>
  <c r="N57" i="8"/>
  <c r="N58" i="8"/>
  <c r="N53" i="8"/>
  <c r="Q26" i="10" l="1"/>
  <c r="V26" i="12" s="1"/>
  <c r="U26" i="12"/>
  <c r="Q26" i="9"/>
  <c r="R26" i="12" s="1"/>
  <c r="Q26" i="12"/>
  <c r="Q9" i="10"/>
  <c r="V9" i="12" s="1"/>
  <c r="U9" i="12"/>
  <c r="Q9" i="9"/>
  <c r="R9" i="12" s="1"/>
  <c r="Q9" i="12"/>
  <c r="K54" i="8"/>
  <c r="K55" i="8"/>
  <c r="K56" i="8"/>
  <c r="K57" i="8"/>
  <c r="K58" i="8"/>
  <c r="K53" i="8"/>
  <c r="H54" i="8"/>
  <c r="H55" i="8"/>
  <c r="H56" i="8"/>
  <c r="H57" i="8"/>
  <c r="H58" i="8"/>
  <c r="H53" i="8"/>
  <c r="E54" i="8"/>
  <c r="E55" i="8"/>
  <c r="E56" i="8"/>
  <c r="E57" i="8"/>
  <c r="E58" i="8"/>
  <c r="E53" i="8"/>
  <c r="N45" i="8"/>
  <c r="N46" i="8"/>
  <c r="N47" i="8"/>
  <c r="N48" i="8"/>
  <c r="N49" i="8"/>
  <c r="N44" i="8"/>
  <c r="K45" i="8"/>
  <c r="K46" i="8"/>
  <c r="K47" i="8"/>
  <c r="K48" i="8"/>
  <c r="K49" i="8"/>
  <c r="K44" i="8"/>
  <c r="H45" i="8"/>
  <c r="H46" i="8"/>
  <c r="H47" i="8"/>
  <c r="H48" i="8"/>
  <c r="H49" i="8"/>
  <c r="H44" i="8"/>
  <c r="E45" i="8"/>
  <c r="E46" i="8"/>
  <c r="E47" i="8"/>
  <c r="E48" i="8"/>
  <c r="E49" i="8"/>
  <c r="E44" i="8"/>
  <c r="N36" i="8"/>
  <c r="N37" i="8"/>
  <c r="N38" i="8"/>
  <c r="N39" i="8"/>
  <c r="N40" i="8"/>
  <c r="N35" i="8"/>
  <c r="K36" i="8"/>
  <c r="K37" i="8"/>
  <c r="K38" i="8"/>
  <c r="K39" i="8"/>
  <c r="K40" i="8"/>
  <c r="K35" i="8"/>
  <c r="H36" i="8"/>
  <c r="H37" i="8"/>
  <c r="H38" i="8"/>
  <c r="H39" i="8"/>
  <c r="H40" i="8"/>
  <c r="H35" i="8"/>
  <c r="E40" i="8"/>
  <c r="E36" i="8"/>
  <c r="E37" i="8"/>
  <c r="E38" i="8"/>
  <c r="E39" i="8"/>
  <c r="E35" i="8"/>
  <c r="N26" i="8"/>
  <c r="K26" i="8"/>
  <c r="H26" i="8"/>
  <c r="E26" i="8"/>
  <c r="N9" i="8"/>
  <c r="K9" i="8"/>
  <c r="Q26" i="8"/>
  <c r="Q9" i="8"/>
  <c r="N9" i="12" s="1"/>
  <c r="N63" i="7"/>
  <c r="N64" i="7"/>
  <c r="N65" i="7"/>
  <c r="N66" i="7"/>
  <c r="N67" i="7"/>
  <c r="N62" i="7"/>
  <c r="K63" i="7"/>
  <c r="K64" i="7"/>
  <c r="K65" i="7"/>
  <c r="K66" i="7"/>
  <c r="K67" i="7"/>
  <c r="K62" i="7"/>
  <c r="H63" i="7"/>
  <c r="H64" i="7"/>
  <c r="H65" i="7"/>
  <c r="H66" i="7"/>
  <c r="H67" i="7"/>
  <c r="H62" i="7"/>
  <c r="E63" i="7"/>
  <c r="E64" i="7"/>
  <c r="E65" i="7"/>
  <c r="E66" i="7"/>
  <c r="E67" i="7"/>
  <c r="E62" i="7"/>
  <c r="N54" i="7"/>
  <c r="N55" i="7"/>
  <c r="N56" i="7"/>
  <c r="N57" i="7"/>
  <c r="N58" i="7"/>
  <c r="N53" i="7"/>
  <c r="K54" i="7"/>
  <c r="K55" i="7"/>
  <c r="K56" i="7"/>
  <c r="K57" i="7"/>
  <c r="K58" i="7"/>
  <c r="K53" i="7"/>
  <c r="H54" i="7"/>
  <c r="H55" i="7"/>
  <c r="H56" i="7"/>
  <c r="H57" i="7"/>
  <c r="H58" i="7"/>
  <c r="H53" i="7"/>
  <c r="E54" i="7"/>
  <c r="E55" i="7"/>
  <c r="E56" i="7"/>
  <c r="E57" i="7"/>
  <c r="E58" i="7"/>
  <c r="E53" i="7"/>
  <c r="N45" i="7"/>
  <c r="N46" i="7"/>
  <c r="N47" i="7"/>
  <c r="N48" i="7"/>
  <c r="N49" i="7"/>
  <c r="N44" i="7"/>
  <c r="K45" i="7"/>
  <c r="K46" i="7"/>
  <c r="K47" i="7"/>
  <c r="K48" i="7"/>
  <c r="K49" i="7"/>
  <c r="K44" i="7"/>
  <c r="H45" i="7"/>
  <c r="H46" i="7"/>
  <c r="H47" i="7"/>
  <c r="H48" i="7"/>
  <c r="H49" i="7"/>
  <c r="H44" i="7"/>
  <c r="E45" i="7"/>
  <c r="E46" i="7"/>
  <c r="E47" i="7"/>
  <c r="E48" i="7"/>
  <c r="E49" i="7"/>
  <c r="E44" i="7"/>
  <c r="N36" i="7"/>
  <c r="N37" i="7"/>
  <c r="N38" i="7"/>
  <c r="N39" i="7"/>
  <c r="N40" i="7"/>
  <c r="N35" i="7"/>
  <c r="N26" i="7"/>
  <c r="K36" i="7"/>
  <c r="K37" i="7"/>
  <c r="K38" i="7"/>
  <c r="K39" i="7"/>
  <c r="K40" i="7"/>
  <c r="K35" i="7"/>
  <c r="H36" i="7"/>
  <c r="H37" i="7"/>
  <c r="H38" i="7"/>
  <c r="H39" i="7"/>
  <c r="H40" i="7"/>
  <c r="H35" i="7"/>
  <c r="E36" i="7"/>
  <c r="E37" i="7"/>
  <c r="E38" i="7"/>
  <c r="E39" i="7"/>
  <c r="E40" i="7"/>
  <c r="E35" i="7"/>
  <c r="Q26" i="7"/>
  <c r="J26" i="12" s="1"/>
  <c r="K26" i="7"/>
  <c r="H26" i="7"/>
  <c r="N26" i="12" l="1"/>
  <c r="M26" i="12"/>
  <c r="E26" i="7"/>
  <c r="Q9" i="7"/>
  <c r="J9" i="12" s="1"/>
  <c r="N9" i="7"/>
  <c r="K9" i="7"/>
  <c r="K63" i="6" l="1"/>
  <c r="K64" i="6"/>
  <c r="K65" i="6"/>
  <c r="K66" i="6"/>
  <c r="K67" i="6"/>
  <c r="K62" i="6"/>
  <c r="H63" i="6"/>
  <c r="H64" i="6"/>
  <c r="H65" i="6"/>
  <c r="H66" i="6"/>
  <c r="H67" i="6"/>
  <c r="H62" i="6"/>
  <c r="E63" i="6"/>
  <c r="E64" i="6"/>
  <c r="E65" i="6"/>
  <c r="E66" i="6"/>
  <c r="E67" i="6"/>
  <c r="E62" i="6"/>
  <c r="K54" i="6" l="1"/>
  <c r="K55" i="6"/>
  <c r="K56" i="6"/>
  <c r="K57" i="6"/>
  <c r="K58" i="6"/>
  <c r="K53" i="6"/>
  <c r="H54" i="6"/>
  <c r="H55" i="6"/>
  <c r="H56" i="6"/>
  <c r="H57" i="6"/>
  <c r="H58" i="6"/>
  <c r="H53" i="6"/>
  <c r="E54" i="6"/>
  <c r="E55" i="6"/>
  <c r="E56" i="6"/>
  <c r="E57" i="6"/>
  <c r="E58" i="6"/>
  <c r="E53" i="6"/>
  <c r="K47" i="6"/>
  <c r="K45" i="6"/>
  <c r="K46" i="6"/>
  <c r="K48" i="6"/>
  <c r="K49" i="6"/>
  <c r="K44" i="6"/>
  <c r="H47" i="6"/>
  <c r="H45" i="6"/>
  <c r="H46" i="6"/>
  <c r="H48" i="6"/>
  <c r="H49" i="6"/>
  <c r="H44" i="6"/>
  <c r="E45" i="6"/>
  <c r="E46" i="6"/>
  <c r="E47" i="6"/>
  <c r="E48" i="6"/>
  <c r="E49" i="6"/>
  <c r="E44" i="6"/>
  <c r="K40" i="6"/>
  <c r="K36" i="6"/>
  <c r="K37" i="6"/>
  <c r="K38" i="6"/>
  <c r="K39" i="6"/>
  <c r="K35" i="6"/>
  <c r="H36" i="6"/>
  <c r="H37" i="6"/>
  <c r="H38" i="6"/>
  <c r="H39" i="6"/>
  <c r="H40" i="6"/>
  <c r="H35" i="6"/>
  <c r="E36" i="6"/>
  <c r="E37" i="6"/>
  <c r="E38" i="6"/>
  <c r="E39" i="6"/>
  <c r="E40" i="6"/>
  <c r="E35" i="6"/>
  <c r="K27" i="6"/>
  <c r="K26" i="6"/>
  <c r="H27" i="6"/>
  <c r="H26" i="6"/>
  <c r="E27" i="6"/>
  <c r="E26" i="6"/>
  <c r="H10" i="6"/>
  <c r="H11" i="6"/>
  <c r="H12" i="6"/>
  <c r="H13" i="6"/>
  <c r="H14" i="6"/>
  <c r="H15" i="6"/>
  <c r="H16" i="6"/>
  <c r="H9" i="6"/>
  <c r="K9" i="6"/>
  <c r="AD56" i="2" l="1"/>
  <c r="S67" i="12" s="1"/>
  <c r="Y56" i="2"/>
  <c r="AD37" i="2"/>
  <c r="S44" i="12" s="1"/>
  <c r="AD38" i="2"/>
  <c r="S45" i="12" s="1"/>
  <c r="AD39" i="2"/>
  <c r="S46" i="12" s="1"/>
  <c r="AD40" i="2"/>
  <c r="S47" i="12" s="1"/>
  <c r="AD41" i="2"/>
  <c r="S48" i="12" s="1"/>
  <c r="AD42" i="2"/>
  <c r="S49" i="12" s="1"/>
  <c r="AD44" i="2"/>
  <c r="S53" i="12" s="1"/>
  <c r="AD45" i="2"/>
  <c r="S54" i="12" s="1"/>
  <c r="AD46" i="2"/>
  <c r="S55" i="12" s="1"/>
  <c r="AD47" i="2"/>
  <c r="S56" i="12" s="1"/>
  <c r="AD48" i="2"/>
  <c r="S57" i="12" s="1"/>
  <c r="AD49" i="2"/>
  <c r="S58" i="12" s="1"/>
  <c r="AD51" i="2"/>
  <c r="S62" i="12" s="1"/>
  <c r="AD52" i="2"/>
  <c r="S63" i="12" s="1"/>
  <c r="AD53" i="2"/>
  <c r="S64" i="12" s="1"/>
  <c r="AD54" i="2"/>
  <c r="S65" i="12" s="1"/>
  <c r="AD55" i="2"/>
  <c r="S66" i="12" s="1"/>
  <c r="Y37" i="2"/>
  <c r="Y38" i="2"/>
  <c r="Y39" i="2"/>
  <c r="Y40" i="2"/>
  <c r="Y41" i="2"/>
  <c r="Y42" i="2"/>
  <c r="Y44" i="2"/>
  <c r="Y45" i="2"/>
  <c r="Y46" i="2"/>
  <c r="Y47" i="2"/>
  <c r="Y48" i="2"/>
  <c r="Y49" i="2"/>
  <c r="Y51" i="2"/>
  <c r="Y52" i="2"/>
  <c r="Y53" i="2"/>
  <c r="Y54" i="2"/>
  <c r="Y55" i="2"/>
  <c r="T37" i="2"/>
  <c r="T38" i="2"/>
  <c r="T39" i="2"/>
  <c r="T40" i="2"/>
  <c r="T41" i="2"/>
  <c r="T42" i="2"/>
  <c r="T44" i="2"/>
  <c r="T45" i="2"/>
  <c r="T46" i="2"/>
  <c r="T47" i="2"/>
  <c r="T48" i="2"/>
  <c r="T49" i="2"/>
  <c r="T51" i="2"/>
  <c r="T52" i="2"/>
  <c r="T53" i="2"/>
  <c r="T54" i="2"/>
  <c r="T55" i="2"/>
  <c r="T56" i="2"/>
  <c r="O37" i="2"/>
  <c r="O38" i="2"/>
  <c r="O39" i="2"/>
  <c r="O40" i="2"/>
  <c r="O41" i="2"/>
  <c r="O42" i="2"/>
  <c r="O44" i="2"/>
  <c r="O45" i="2"/>
  <c r="O46" i="2"/>
  <c r="O47" i="2"/>
  <c r="O48" i="2"/>
  <c r="O49" i="2"/>
  <c r="O51" i="2"/>
  <c r="O52" i="2"/>
  <c r="O53" i="2"/>
  <c r="O54" i="2"/>
  <c r="O55" i="2"/>
  <c r="O56" i="2"/>
  <c r="J37" i="2"/>
  <c r="J38" i="2"/>
  <c r="J39" i="2"/>
  <c r="J40" i="2"/>
  <c r="J41" i="2"/>
  <c r="J42" i="2"/>
  <c r="J44" i="2"/>
  <c r="J45" i="2"/>
  <c r="J46" i="2"/>
  <c r="J47" i="2"/>
  <c r="J48" i="2"/>
  <c r="J49" i="2"/>
  <c r="J51" i="2"/>
  <c r="J52" i="2"/>
  <c r="J53" i="2"/>
  <c r="J54" i="2"/>
  <c r="J55" i="2"/>
  <c r="J56" i="2"/>
  <c r="AD31" i="2"/>
  <c r="S36" i="12" s="1"/>
  <c r="AD32" i="2"/>
  <c r="S37" i="12" s="1"/>
  <c r="AD33" i="2"/>
  <c r="S38" i="12" s="1"/>
  <c r="AD34" i="2"/>
  <c r="S39" i="12" s="1"/>
  <c r="AD35" i="2"/>
  <c r="S40" i="12" s="1"/>
  <c r="AD30" i="2"/>
  <c r="S35" i="12" s="1"/>
  <c r="Y31" i="2"/>
  <c r="Y32" i="2"/>
  <c r="Y33" i="2"/>
  <c r="Y34" i="2"/>
  <c r="Y35" i="2"/>
  <c r="Y30" i="2"/>
  <c r="T31" i="2"/>
  <c r="T32" i="2"/>
  <c r="T33" i="2"/>
  <c r="T34" i="2"/>
  <c r="T35" i="2"/>
  <c r="T30" i="2"/>
  <c r="O35" i="2"/>
  <c r="O31" i="2"/>
  <c r="O32" i="2"/>
  <c r="O33" i="2"/>
  <c r="O34" i="2"/>
  <c r="O30" i="2"/>
  <c r="J31" i="2"/>
  <c r="J32" i="2"/>
  <c r="J33" i="2"/>
  <c r="J34" i="2"/>
  <c r="J35" i="2"/>
  <c r="J30" i="2"/>
  <c r="P67" i="9" l="1"/>
  <c r="O67" i="12"/>
  <c r="P66" i="9"/>
  <c r="O66" i="12"/>
  <c r="P65" i="9"/>
  <c r="O65" i="12"/>
  <c r="P64" i="9"/>
  <c r="O64" i="12"/>
  <c r="P63" i="9"/>
  <c r="O63" i="12"/>
  <c r="P62" i="9"/>
  <c r="O62" i="12"/>
  <c r="P67" i="8"/>
  <c r="K67" i="12"/>
  <c r="P66" i="8"/>
  <c r="K66" i="12"/>
  <c r="P65" i="8"/>
  <c r="K65" i="12"/>
  <c r="P64" i="8"/>
  <c r="K64" i="12"/>
  <c r="P63" i="8"/>
  <c r="K63" i="12"/>
  <c r="P62" i="8"/>
  <c r="K62" i="12"/>
  <c r="P67" i="7"/>
  <c r="G67" i="12"/>
  <c r="P66" i="7"/>
  <c r="G66" i="12"/>
  <c r="P65" i="7"/>
  <c r="G65" i="12"/>
  <c r="P64" i="7"/>
  <c r="G64" i="12"/>
  <c r="P63" i="7"/>
  <c r="G63" i="12"/>
  <c r="P62" i="7"/>
  <c r="G62" i="12"/>
  <c r="M67" i="6"/>
  <c r="C67" i="12"/>
  <c r="M66" i="6"/>
  <c r="C66" i="12"/>
  <c r="M65" i="6"/>
  <c r="C65" i="12"/>
  <c r="M64" i="6"/>
  <c r="C64" i="12"/>
  <c r="M63" i="6"/>
  <c r="C63" i="12"/>
  <c r="M62" i="6"/>
  <c r="C62" i="12"/>
  <c r="P58" i="9"/>
  <c r="O58" i="12"/>
  <c r="P57" i="9"/>
  <c r="O57" i="12"/>
  <c r="P56" i="9"/>
  <c r="O56" i="12"/>
  <c r="P55" i="9"/>
  <c r="O55" i="12"/>
  <c r="P54" i="9"/>
  <c r="O54" i="12"/>
  <c r="P53" i="9"/>
  <c r="O53" i="12"/>
  <c r="P58" i="8"/>
  <c r="K58" i="12"/>
  <c r="P57" i="8"/>
  <c r="K57" i="12"/>
  <c r="P56" i="8"/>
  <c r="K56" i="12"/>
  <c r="P55" i="8"/>
  <c r="K55" i="12"/>
  <c r="P54" i="8"/>
  <c r="K54" i="12"/>
  <c r="P53" i="8"/>
  <c r="K53" i="12"/>
  <c r="P58" i="7"/>
  <c r="G58" i="12"/>
  <c r="P57" i="7"/>
  <c r="G57" i="12"/>
  <c r="P56" i="7"/>
  <c r="G56" i="12"/>
  <c r="P55" i="7"/>
  <c r="G55" i="12"/>
  <c r="P54" i="7"/>
  <c r="G54" i="12"/>
  <c r="P53" i="7"/>
  <c r="G53" i="12"/>
  <c r="M58" i="6"/>
  <c r="C58" i="12"/>
  <c r="M57" i="6"/>
  <c r="C57" i="12"/>
  <c r="M56" i="6"/>
  <c r="C56" i="12"/>
  <c r="M55" i="6"/>
  <c r="C55" i="12"/>
  <c r="M54" i="6"/>
  <c r="C54" i="12"/>
  <c r="M53" i="6"/>
  <c r="C53" i="12"/>
  <c r="P49" i="9"/>
  <c r="O49" i="12"/>
  <c r="P48" i="9"/>
  <c r="O48" i="12"/>
  <c r="P47" i="9"/>
  <c r="O47" i="12"/>
  <c r="P46" i="9"/>
  <c r="O46" i="12"/>
  <c r="P45" i="9"/>
  <c r="O45" i="12"/>
  <c r="P44" i="9"/>
  <c r="O44" i="12"/>
  <c r="P49" i="8"/>
  <c r="K49" i="12"/>
  <c r="P48" i="8"/>
  <c r="K48" i="12"/>
  <c r="P47" i="8"/>
  <c r="K47" i="12"/>
  <c r="P46" i="8"/>
  <c r="K46" i="12"/>
  <c r="P45" i="8"/>
  <c r="K45" i="12"/>
  <c r="P44" i="8"/>
  <c r="K44" i="12"/>
  <c r="P49" i="7"/>
  <c r="G49" i="12"/>
  <c r="P48" i="7"/>
  <c r="G48" i="12"/>
  <c r="P47" i="7"/>
  <c r="G47" i="12"/>
  <c r="P46" i="7"/>
  <c r="G46" i="12"/>
  <c r="P45" i="7"/>
  <c r="G45" i="12"/>
  <c r="P44" i="7"/>
  <c r="G44" i="12"/>
  <c r="M49" i="6"/>
  <c r="C49" i="12"/>
  <c r="M48" i="6"/>
  <c r="C48" i="12"/>
  <c r="M47" i="6"/>
  <c r="C47" i="12"/>
  <c r="M46" i="6"/>
  <c r="C46" i="12"/>
  <c r="M45" i="6"/>
  <c r="C45" i="12"/>
  <c r="M44" i="6"/>
  <c r="C44" i="12"/>
  <c r="P40" i="9"/>
  <c r="O40" i="12"/>
  <c r="P39" i="9"/>
  <c r="O39" i="12"/>
  <c r="P38" i="9"/>
  <c r="O38" i="12"/>
  <c r="P37" i="9"/>
  <c r="O37" i="12"/>
  <c r="P36" i="9"/>
  <c r="O36" i="12"/>
  <c r="P35" i="9"/>
  <c r="O35" i="12"/>
  <c r="P40" i="8"/>
  <c r="K40" i="12"/>
  <c r="P39" i="8"/>
  <c r="K39" i="12"/>
  <c r="P38" i="8"/>
  <c r="K38" i="12"/>
  <c r="P37" i="8"/>
  <c r="K37" i="12"/>
  <c r="P36" i="8"/>
  <c r="K36" i="12"/>
  <c r="P35" i="8"/>
  <c r="K35" i="12"/>
  <c r="P40" i="7"/>
  <c r="G40" i="12"/>
  <c r="P39" i="7"/>
  <c r="G39" i="12"/>
  <c r="P38" i="7"/>
  <c r="G38" i="12"/>
  <c r="P37" i="7"/>
  <c r="G37" i="12"/>
  <c r="P36" i="7"/>
  <c r="G36" i="12"/>
  <c r="P35" i="7"/>
  <c r="G35" i="12"/>
  <c r="M40" i="6"/>
  <c r="C40" i="12"/>
  <c r="M39" i="6"/>
  <c r="C39" i="12"/>
  <c r="M38" i="6"/>
  <c r="C38" i="12"/>
  <c r="M37" i="6"/>
  <c r="C37" i="12"/>
  <c r="M36" i="6"/>
  <c r="C36" i="12"/>
  <c r="M35" i="6"/>
  <c r="C35" i="12"/>
  <c r="P38" i="10"/>
  <c r="P64" i="10"/>
  <c r="P57" i="10"/>
  <c r="P53" i="10"/>
  <c r="P46" i="10"/>
  <c r="AE55" i="2"/>
  <c r="W66" i="12" s="1"/>
  <c r="Y66" i="12" s="1"/>
  <c r="Z66" i="12" s="1"/>
  <c r="AE51" i="2"/>
  <c r="W62" i="12" s="1"/>
  <c r="Y62" i="12" s="1"/>
  <c r="Z62" i="12" s="1"/>
  <c r="AE46" i="2"/>
  <c r="W55" i="12" s="1"/>
  <c r="Y55" i="12" s="1"/>
  <c r="Z55" i="12" s="1"/>
  <c r="AE41" i="2"/>
  <c r="W48" i="12" s="1"/>
  <c r="Y48" i="12" s="1"/>
  <c r="Z48" i="12" s="1"/>
  <c r="AE37" i="2"/>
  <c r="W44" i="12" s="1"/>
  <c r="Y44" i="12" s="1"/>
  <c r="Z44" i="12" s="1"/>
  <c r="AE32" i="2"/>
  <c r="W37" i="12" s="1"/>
  <c r="Y37" i="12" s="1"/>
  <c r="Z37" i="12" s="1"/>
  <c r="AE56" i="2"/>
  <c r="W67" i="12" s="1"/>
  <c r="Y67" i="12" s="1"/>
  <c r="Z67" i="12" s="1"/>
  <c r="P35" i="10"/>
  <c r="P37" i="10"/>
  <c r="P63" i="10"/>
  <c r="P56" i="10"/>
  <c r="P49" i="10"/>
  <c r="P45" i="10"/>
  <c r="AE54" i="2"/>
  <c r="W65" i="12" s="1"/>
  <c r="Y65" i="12" s="1"/>
  <c r="Z65" i="12" s="1"/>
  <c r="AE49" i="2"/>
  <c r="W58" i="12" s="1"/>
  <c r="Y58" i="12" s="1"/>
  <c r="Z58" i="12" s="1"/>
  <c r="AE45" i="2"/>
  <c r="W54" i="12" s="1"/>
  <c r="Y54" i="12" s="1"/>
  <c r="Z54" i="12" s="1"/>
  <c r="AE40" i="2"/>
  <c r="W47" i="12" s="1"/>
  <c r="Y47" i="12" s="1"/>
  <c r="Z47" i="12" s="1"/>
  <c r="AE35" i="2"/>
  <c r="W40" i="12" s="1"/>
  <c r="Y40" i="12" s="1"/>
  <c r="Z40" i="12" s="1"/>
  <c r="AE31" i="2"/>
  <c r="W36" i="12" s="1"/>
  <c r="Y36" i="12" s="1"/>
  <c r="Z36" i="12" s="1"/>
  <c r="P40" i="10"/>
  <c r="P36" i="10"/>
  <c r="P66" i="10"/>
  <c r="P62" i="10"/>
  <c r="P55" i="10"/>
  <c r="P48" i="10"/>
  <c r="P44" i="10"/>
  <c r="AE53" i="2"/>
  <c r="W64" i="12" s="1"/>
  <c r="Y64" i="12" s="1"/>
  <c r="Z64" i="12" s="1"/>
  <c r="AE48" i="2"/>
  <c r="W57" i="12" s="1"/>
  <c r="Y57" i="12" s="1"/>
  <c r="Z57" i="12" s="1"/>
  <c r="AE44" i="2"/>
  <c r="W53" i="12" s="1"/>
  <c r="Y53" i="12" s="1"/>
  <c r="Z53" i="12" s="1"/>
  <c r="AE39" i="2"/>
  <c r="W46" i="12" s="1"/>
  <c r="Y46" i="12" s="1"/>
  <c r="Z46" i="12" s="1"/>
  <c r="AE34" i="2"/>
  <c r="W39" i="12" s="1"/>
  <c r="Y39" i="12" s="1"/>
  <c r="Z39" i="12" s="1"/>
  <c r="P39" i="10"/>
  <c r="P65" i="10"/>
  <c r="P58" i="10"/>
  <c r="P54" i="10"/>
  <c r="P47" i="10"/>
  <c r="AE30" i="2"/>
  <c r="W35" i="12" s="1"/>
  <c r="Y35" i="12" s="1"/>
  <c r="Z35" i="12" s="1"/>
  <c r="AE52" i="2"/>
  <c r="W63" i="12" s="1"/>
  <c r="Y63" i="12" s="1"/>
  <c r="Z63" i="12" s="1"/>
  <c r="AE47" i="2"/>
  <c r="W56" i="12" s="1"/>
  <c r="Y56" i="12" s="1"/>
  <c r="Z56" i="12" s="1"/>
  <c r="AE42" i="2"/>
  <c r="W49" i="12" s="1"/>
  <c r="Y49" i="12" s="1"/>
  <c r="Z49" i="12" s="1"/>
  <c r="AE38" i="2"/>
  <c r="W45" i="12" s="1"/>
  <c r="Y45" i="12" s="1"/>
  <c r="Z45" i="12" s="1"/>
  <c r="AE33" i="2"/>
  <c r="W38" i="12" s="1"/>
  <c r="Y38" i="12" s="1"/>
  <c r="Z38" i="12" s="1"/>
  <c r="P67" i="10"/>
  <c r="N16" i="6"/>
  <c r="F16" i="12" s="1"/>
  <c r="N14" i="6"/>
  <c r="F14" i="12" s="1"/>
  <c r="N27" i="6"/>
  <c r="F27" i="12" s="1"/>
  <c r="N13" i="6"/>
  <c r="F13" i="12" s="1"/>
  <c r="N15" i="6"/>
  <c r="F15" i="12" s="1"/>
  <c r="N10" i="6"/>
  <c r="F10" i="12" s="1"/>
  <c r="Q67" i="10" l="1"/>
  <c r="V67" i="12" s="1"/>
  <c r="U67" i="12"/>
  <c r="Q66" i="10"/>
  <c r="V66" i="12" s="1"/>
  <c r="U66" i="12"/>
  <c r="Q65" i="10"/>
  <c r="V65" i="12" s="1"/>
  <c r="U65" i="12"/>
  <c r="Q64" i="10"/>
  <c r="V64" i="12" s="1"/>
  <c r="U64" i="12"/>
  <c r="Q63" i="10"/>
  <c r="V63" i="12" s="1"/>
  <c r="U63" i="12"/>
  <c r="Q62" i="10"/>
  <c r="V62" i="12" s="1"/>
  <c r="U62" i="12"/>
  <c r="Q67" i="9"/>
  <c r="R67" i="12" s="1"/>
  <c r="Q67" i="12"/>
  <c r="Q66" i="9"/>
  <c r="R66" i="12" s="1"/>
  <c r="Q66" i="12"/>
  <c r="Q65" i="9"/>
  <c r="R65" i="12" s="1"/>
  <c r="Q65" i="12"/>
  <c r="Q64" i="9"/>
  <c r="R64" i="12" s="1"/>
  <c r="Q64" i="12"/>
  <c r="Q63" i="9"/>
  <c r="R63" i="12" s="1"/>
  <c r="Q63" i="12"/>
  <c r="Q62" i="9"/>
  <c r="R62" i="12" s="1"/>
  <c r="Q62" i="12"/>
  <c r="Q67" i="8"/>
  <c r="N67" i="12" s="1"/>
  <c r="M67" i="12"/>
  <c r="Q66" i="8"/>
  <c r="N66" i="12" s="1"/>
  <c r="M66" i="12"/>
  <c r="Q65" i="8"/>
  <c r="N65" i="12" s="1"/>
  <c r="M65" i="12"/>
  <c r="Q64" i="8"/>
  <c r="N64" i="12" s="1"/>
  <c r="M64" i="12"/>
  <c r="Q63" i="8"/>
  <c r="N63" i="12" s="1"/>
  <c r="M63" i="12"/>
  <c r="Q62" i="8"/>
  <c r="N62" i="12" s="1"/>
  <c r="M62" i="12"/>
  <c r="Q67" i="7"/>
  <c r="J67" i="12" s="1"/>
  <c r="I67" i="12"/>
  <c r="Q66" i="7"/>
  <c r="J66" i="12" s="1"/>
  <c r="I66" i="12"/>
  <c r="Q65" i="7"/>
  <c r="J65" i="12" s="1"/>
  <c r="I65" i="12"/>
  <c r="Q64" i="7"/>
  <c r="J64" i="12" s="1"/>
  <c r="I64" i="12"/>
  <c r="Q63" i="7"/>
  <c r="J63" i="12" s="1"/>
  <c r="I63" i="12"/>
  <c r="Q62" i="7"/>
  <c r="J62" i="12" s="1"/>
  <c r="I62" i="12"/>
  <c r="N67" i="6"/>
  <c r="F67" i="12" s="1"/>
  <c r="E67" i="12"/>
  <c r="N66" i="6"/>
  <c r="F66" i="12" s="1"/>
  <c r="E66" i="12"/>
  <c r="N65" i="6"/>
  <c r="F65" i="12" s="1"/>
  <c r="E65" i="12"/>
  <c r="N64" i="6"/>
  <c r="F64" i="12" s="1"/>
  <c r="E64" i="12"/>
  <c r="N63" i="6"/>
  <c r="F63" i="12" s="1"/>
  <c r="E63" i="12"/>
  <c r="N62" i="6"/>
  <c r="F62" i="12" s="1"/>
  <c r="E62" i="12"/>
  <c r="Q58" i="10"/>
  <c r="V58" i="12" s="1"/>
  <c r="U58" i="12"/>
  <c r="Q57" i="10"/>
  <c r="V57" i="12" s="1"/>
  <c r="U57" i="12"/>
  <c r="Q56" i="10"/>
  <c r="V56" i="12" s="1"/>
  <c r="U56" i="12"/>
  <c r="Q55" i="10"/>
  <c r="V55" i="12" s="1"/>
  <c r="U55" i="12"/>
  <c r="Q54" i="10"/>
  <c r="V54" i="12" s="1"/>
  <c r="U54" i="12"/>
  <c r="Q53" i="10"/>
  <c r="V53" i="12" s="1"/>
  <c r="U53" i="12"/>
  <c r="Q58" i="9"/>
  <c r="R58" i="12" s="1"/>
  <c r="Q58" i="12"/>
  <c r="Q57" i="9"/>
  <c r="R57" i="12" s="1"/>
  <c r="Q57" i="12"/>
  <c r="Q56" i="9"/>
  <c r="R56" i="12" s="1"/>
  <c r="Q56" i="12"/>
  <c r="Q55" i="9"/>
  <c r="R55" i="12" s="1"/>
  <c r="Q55" i="12"/>
  <c r="Q54" i="9"/>
  <c r="R54" i="12" s="1"/>
  <c r="Q54" i="12"/>
  <c r="Q53" i="9"/>
  <c r="R53" i="12" s="1"/>
  <c r="Q53" i="12"/>
  <c r="Q58" i="8"/>
  <c r="N58" i="12" s="1"/>
  <c r="M58" i="12"/>
  <c r="Q57" i="8"/>
  <c r="N57" i="12" s="1"/>
  <c r="M57" i="12"/>
  <c r="Q56" i="8"/>
  <c r="N56" i="12" s="1"/>
  <c r="M56" i="12"/>
  <c r="Q55" i="8"/>
  <c r="N55" i="12" s="1"/>
  <c r="M55" i="12"/>
  <c r="Q54" i="8"/>
  <c r="N54" i="12" s="1"/>
  <c r="M54" i="12"/>
  <c r="Q53" i="8"/>
  <c r="N53" i="12" s="1"/>
  <c r="M53" i="12"/>
  <c r="Q58" i="7"/>
  <c r="J58" i="12" s="1"/>
  <c r="I58" i="12"/>
  <c r="Q57" i="7"/>
  <c r="J57" i="12" s="1"/>
  <c r="I57" i="12"/>
  <c r="Q56" i="7"/>
  <c r="J56" i="12" s="1"/>
  <c r="I56" i="12"/>
  <c r="Q55" i="7"/>
  <c r="J55" i="12" s="1"/>
  <c r="I55" i="12"/>
  <c r="Q54" i="7"/>
  <c r="J54" i="12" s="1"/>
  <c r="I54" i="12"/>
  <c r="Q53" i="7"/>
  <c r="J53" i="12" s="1"/>
  <c r="I53" i="12"/>
  <c r="N58" i="6"/>
  <c r="F58" i="12" s="1"/>
  <c r="E58" i="12"/>
  <c r="N57" i="6"/>
  <c r="F57" i="12" s="1"/>
  <c r="E57" i="12"/>
  <c r="N56" i="6"/>
  <c r="F56" i="12" s="1"/>
  <c r="E56" i="12"/>
  <c r="N55" i="6"/>
  <c r="F55" i="12" s="1"/>
  <c r="E55" i="12"/>
  <c r="N54" i="6"/>
  <c r="F54" i="12" s="1"/>
  <c r="E54" i="12"/>
  <c r="N53" i="6"/>
  <c r="F53" i="12" s="1"/>
  <c r="E53" i="12"/>
  <c r="Q49" i="10"/>
  <c r="V49" i="12" s="1"/>
  <c r="U49" i="12"/>
  <c r="Q48" i="10"/>
  <c r="V48" i="12" s="1"/>
  <c r="U48" i="12"/>
  <c r="Q47" i="10"/>
  <c r="V47" i="12" s="1"/>
  <c r="U47" i="12"/>
  <c r="Q46" i="10"/>
  <c r="V46" i="12" s="1"/>
  <c r="U46" i="12"/>
  <c r="Q45" i="10"/>
  <c r="V45" i="12" s="1"/>
  <c r="U45" i="12"/>
  <c r="Q44" i="10"/>
  <c r="V44" i="12" s="1"/>
  <c r="U44" i="12"/>
  <c r="Q49" i="9"/>
  <c r="R49" i="12" s="1"/>
  <c r="Q49" i="12"/>
  <c r="Q48" i="9"/>
  <c r="R48" i="12" s="1"/>
  <c r="Q48" i="12"/>
  <c r="Q47" i="9"/>
  <c r="R47" i="12" s="1"/>
  <c r="Q47" i="12"/>
  <c r="Q46" i="9"/>
  <c r="R46" i="12" s="1"/>
  <c r="Q46" i="12"/>
  <c r="Q45" i="9"/>
  <c r="R45" i="12" s="1"/>
  <c r="Q45" i="12"/>
  <c r="Q44" i="9"/>
  <c r="R44" i="12" s="1"/>
  <c r="Q44" i="12"/>
  <c r="Q49" i="8"/>
  <c r="N49" i="12" s="1"/>
  <c r="M49" i="12"/>
  <c r="Q48" i="8"/>
  <c r="N48" i="12" s="1"/>
  <c r="M48" i="12"/>
  <c r="Q47" i="8"/>
  <c r="N47" i="12" s="1"/>
  <c r="M47" i="12"/>
  <c r="Q46" i="8"/>
  <c r="N46" i="12" s="1"/>
  <c r="M46" i="12"/>
  <c r="Q45" i="8"/>
  <c r="N45" i="12" s="1"/>
  <c r="M45" i="12"/>
  <c r="Q44" i="8"/>
  <c r="N44" i="12" s="1"/>
  <c r="M44" i="12"/>
  <c r="Q49" i="7"/>
  <c r="J49" i="12" s="1"/>
  <c r="I49" i="12"/>
  <c r="Q48" i="7"/>
  <c r="J48" i="12" s="1"/>
  <c r="I48" i="12"/>
  <c r="Q47" i="7"/>
  <c r="J47" i="12" s="1"/>
  <c r="I47" i="12"/>
  <c r="Q46" i="7"/>
  <c r="J46" i="12" s="1"/>
  <c r="I46" i="12"/>
  <c r="Q45" i="7"/>
  <c r="J45" i="12" s="1"/>
  <c r="I45" i="12"/>
  <c r="Q44" i="7"/>
  <c r="J44" i="12" s="1"/>
  <c r="I44" i="12"/>
  <c r="N49" i="6"/>
  <c r="F49" i="12" s="1"/>
  <c r="E49" i="12"/>
  <c r="N48" i="6"/>
  <c r="F48" i="12" s="1"/>
  <c r="E48" i="12"/>
  <c r="N47" i="6"/>
  <c r="F47" i="12" s="1"/>
  <c r="E47" i="12"/>
  <c r="N46" i="6"/>
  <c r="F46" i="12" s="1"/>
  <c r="E46" i="12"/>
  <c r="N45" i="6"/>
  <c r="F45" i="12" s="1"/>
  <c r="E45" i="12"/>
  <c r="N44" i="6"/>
  <c r="F44" i="12" s="1"/>
  <c r="E44" i="12"/>
  <c r="Q40" i="10"/>
  <c r="V40" i="12" s="1"/>
  <c r="U40" i="12"/>
  <c r="Q39" i="10"/>
  <c r="V39" i="12" s="1"/>
  <c r="U39" i="12"/>
  <c r="Q38" i="10"/>
  <c r="V38" i="12" s="1"/>
  <c r="U38" i="12"/>
  <c r="Q37" i="10"/>
  <c r="V37" i="12" s="1"/>
  <c r="U37" i="12"/>
  <c r="Q36" i="10"/>
  <c r="V36" i="12" s="1"/>
  <c r="U36" i="12"/>
  <c r="Q35" i="10"/>
  <c r="V35" i="12" s="1"/>
  <c r="U35" i="12"/>
  <c r="Q40" i="9"/>
  <c r="R40" i="12" s="1"/>
  <c r="Q40" i="12"/>
  <c r="Q39" i="9"/>
  <c r="R39" i="12" s="1"/>
  <c r="Q39" i="12"/>
  <c r="Q38" i="9"/>
  <c r="R38" i="12" s="1"/>
  <c r="Q38" i="12"/>
  <c r="Q37" i="9"/>
  <c r="R37" i="12" s="1"/>
  <c r="Q37" i="12"/>
  <c r="Q36" i="9"/>
  <c r="R36" i="12" s="1"/>
  <c r="Q36" i="12"/>
  <c r="Q35" i="9"/>
  <c r="R35" i="12" s="1"/>
  <c r="Q35" i="12"/>
  <c r="Q40" i="8"/>
  <c r="N40" i="12" s="1"/>
  <c r="M40" i="12"/>
  <c r="Q39" i="8"/>
  <c r="N39" i="12" s="1"/>
  <c r="M39" i="12"/>
  <c r="Q38" i="8"/>
  <c r="N38" i="12" s="1"/>
  <c r="M38" i="12"/>
  <c r="Q37" i="8"/>
  <c r="N37" i="12" s="1"/>
  <c r="M37" i="12"/>
  <c r="Q36" i="8"/>
  <c r="N36" i="12" s="1"/>
  <c r="M36" i="12"/>
  <c r="Q35" i="8"/>
  <c r="N35" i="12" s="1"/>
  <c r="M35" i="12"/>
  <c r="Q40" i="7"/>
  <c r="J40" i="12" s="1"/>
  <c r="I40" i="12"/>
  <c r="Q39" i="7"/>
  <c r="J39" i="12" s="1"/>
  <c r="I39" i="12"/>
  <c r="Q38" i="7"/>
  <c r="J38" i="12" s="1"/>
  <c r="I38" i="12"/>
  <c r="Q37" i="7"/>
  <c r="J37" i="12" s="1"/>
  <c r="I37" i="12"/>
  <c r="Q36" i="7"/>
  <c r="J36" i="12" s="1"/>
  <c r="I36" i="12"/>
  <c r="Q35" i="7"/>
  <c r="J35" i="12" s="1"/>
  <c r="I35" i="12"/>
  <c r="N40" i="6"/>
  <c r="F40" i="12" s="1"/>
  <c r="E40" i="12"/>
  <c r="N39" i="6"/>
  <c r="F39" i="12" s="1"/>
  <c r="E39" i="12"/>
  <c r="N38" i="6"/>
  <c r="F38" i="12" s="1"/>
  <c r="E38" i="12"/>
  <c r="N37" i="6"/>
  <c r="F37" i="12" s="1"/>
  <c r="E37" i="12"/>
  <c r="N36" i="6"/>
  <c r="F36" i="12" s="1"/>
  <c r="E36" i="12"/>
  <c r="N35" i="6"/>
  <c r="F35" i="12" s="1"/>
  <c r="E35" i="12"/>
  <c r="N26" i="6"/>
  <c r="F26" i="12" s="1"/>
  <c r="C9" i="12"/>
  <c r="E9" i="12"/>
  <c r="N12" i="6"/>
  <c r="F12" i="12" s="1"/>
  <c r="N11" i="6"/>
  <c r="F11" i="12" s="1"/>
  <c r="N9" i="6" l="1"/>
  <c r="F9" i="12" s="1"/>
</calcChain>
</file>

<file path=xl/sharedStrings.xml><?xml version="1.0" encoding="utf-8"?>
<sst xmlns="http://schemas.openxmlformats.org/spreadsheetml/2006/main" count="903" uniqueCount="74">
  <si>
    <t>Q1</t>
  </si>
  <si>
    <t>Q2</t>
  </si>
  <si>
    <t>Q3</t>
  </si>
  <si>
    <t>Q4</t>
  </si>
  <si>
    <t>Number</t>
  </si>
  <si>
    <t>Total number of participants</t>
  </si>
  <si>
    <t>Number of men</t>
  </si>
  <si>
    <t>Number of women</t>
  </si>
  <si>
    <t>Number who are unemployed, including long-term unemployed</t>
  </si>
  <si>
    <t>Number with disabilities</t>
  </si>
  <si>
    <t>Number from ethnic minorities</t>
  </si>
  <si>
    <r>
      <rPr>
        <b/>
        <sz val="10"/>
        <color theme="1"/>
        <rFont val="Trebuchet MS"/>
        <family val="2"/>
      </rPr>
      <t xml:space="preserve">Project </t>
    </r>
    <r>
      <rPr>
        <sz val="10"/>
        <color theme="1"/>
        <rFont val="Trebuchet MS"/>
        <family val="2"/>
      </rPr>
      <t>(total)</t>
    </r>
  </si>
  <si>
    <t>Outputs</t>
  </si>
  <si>
    <t>Results</t>
  </si>
  <si>
    <t>Project outline targets</t>
  </si>
  <si>
    <r>
      <rPr>
        <b/>
        <sz val="10"/>
        <color theme="1"/>
        <rFont val="Trebuchet MS"/>
        <family val="2"/>
      </rPr>
      <t>2016</t>
    </r>
    <r>
      <rPr>
        <sz val="10"/>
        <color theme="1"/>
        <rFont val="Trebuchet MS"/>
        <family val="2"/>
      </rPr>
      <t xml:space="preserve"> (fill where appropriate)</t>
    </r>
  </si>
  <si>
    <r>
      <rPr>
        <b/>
        <sz val="10"/>
        <color theme="1"/>
        <rFont val="Trebuchet MS"/>
        <family val="2"/>
      </rPr>
      <t>2016</t>
    </r>
    <r>
      <rPr>
        <sz val="10"/>
        <color theme="1"/>
        <rFont val="Trebuchet MS"/>
        <family val="2"/>
      </rPr>
      <t xml:space="preserve"> (total)</t>
    </r>
  </si>
  <si>
    <r>
      <rPr>
        <b/>
        <sz val="10"/>
        <color theme="1"/>
        <rFont val="Trebuchet MS"/>
        <family val="2"/>
      </rPr>
      <t>2017</t>
    </r>
    <r>
      <rPr>
        <sz val="10"/>
        <color theme="1"/>
        <rFont val="Trebuchet MS"/>
        <family val="2"/>
      </rPr>
      <t xml:space="preserve"> (fill where appropriate)</t>
    </r>
  </si>
  <si>
    <r>
      <rPr>
        <b/>
        <sz val="10"/>
        <color theme="1"/>
        <rFont val="Trebuchet MS"/>
        <family val="2"/>
      </rPr>
      <t xml:space="preserve">2017 </t>
    </r>
    <r>
      <rPr>
        <sz val="10"/>
        <color theme="1"/>
        <rFont val="Trebuchet MS"/>
        <family val="2"/>
      </rPr>
      <t>(total)</t>
    </r>
  </si>
  <si>
    <r>
      <rPr>
        <b/>
        <sz val="10"/>
        <color theme="1"/>
        <rFont val="Trebuchet MS"/>
        <family val="2"/>
      </rPr>
      <t>2018</t>
    </r>
    <r>
      <rPr>
        <sz val="10"/>
        <color theme="1"/>
        <rFont val="Trebuchet MS"/>
        <family val="2"/>
      </rPr>
      <t xml:space="preserve"> (fill where appropriate)</t>
    </r>
  </si>
  <si>
    <r>
      <t xml:space="preserve">2018 </t>
    </r>
    <r>
      <rPr>
        <sz val="10"/>
        <color theme="1"/>
        <rFont val="Trebuchet MS"/>
        <family val="2"/>
      </rPr>
      <t>(total)</t>
    </r>
  </si>
  <si>
    <r>
      <t xml:space="preserve">2019 </t>
    </r>
    <r>
      <rPr>
        <sz val="10"/>
        <color theme="1"/>
        <rFont val="Trebuchet MS"/>
        <family val="2"/>
      </rPr>
      <t>(total)</t>
    </r>
  </si>
  <si>
    <t>%</t>
  </si>
  <si>
    <t>Project ID</t>
  </si>
  <si>
    <t>Lead organisation</t>
  </si>
  <si>
    <t>Project outline reference</t>
  </si>
  <si>
    <t>Date</t>
  </si>
  <si>
    <t>Completed by</t>
  </si>
  <si>
    <t>This schedule is completed at the start of the project and is used to monitor performance throughout its delivery. From time to time, you will need to update this to reflect any changes to your forecasts.</t>
  </si>
  <si>
    <t>Version control</t>
  </si>
  <si>
    <t>Version</t>
  </si>
  <si>
    <t>It's important to ensure that you have saved and retained past versions of your schedule. Note below any revisions that have been made.</t>
  </si>
  <si>
    <t>Reason for update</t>
  </si>
  <si>
    <t>No update - Start of project</t>
  </si>
  <si>
    <t>As above</t>
  </si>
  <si>
    <r>
      <t xml:space="preserve">2020 </t>
    </r>
    <r>
      <rPr>
        <sz val="10"/>
        <color theme="1"/>
        <rFont val="Trebuchet MS"/>
        <family val="2"/>
      </rPr>
      <t>(fill where appropriate)</t>
    </r>
  </si>
  <si>
    <r>
      <t xml:space="preserve">2020 </t>
    </r>
    <r>
      <rPr>
        <sz val="10"/>
        <color theme="1"/>
        <rFont val="Trebuchet MS"/>
        <family val="2"/>
      </rPr>
      <t>(total)</t>
    </r>
  </si>
  <si>
    <r>
      <rPr>
        <b/>
        <sz val="10"/>
        <color theme="1"/>
        <rFont val="Trebuchet MS"/>
        <family val="2"/>
      </rPr>
      <t>2019</t>
    </r>
    <r>
      <rPr>
        <sz val="10"/>
        <color theme="1"/>
        <rFont val="Trebuchet MS"/>
        <family val="2"/>
      </rPr>
      <t xml:space="preserve"> (fill where appropriate)</t>
    </r>
  </si>
  <si>
    <t>Project Outcome 1</t>
  </si>
  <si>
    <t>Project Outcome 2</t>
  </si>
  <si>
    <t>Project Outcome 3</t>
  </si>
  <si>
    <t>Project Outcome 4</t>
  </si>
  <si>
    <t>Project Outcome Schedule</t>
  </si>
  <si>
    <t>Indicator Description</t>
  </si>
  <si>
    <t>Q2 - April to June</t>
  </si>
  <si>
    <t>Q3 - July to September</t>
  </si>
  <si>
    <t>Q4 - October to December</t>
  </si>
  <si>
    <t>2016 Calendar Year Total</t>
  </si>
  <si>
    <t>Actual</t>
  </si>
  <si>
    <t>Variance</t>
  </si>
  <si>
    <t>Variance %</t>
  </si>
  <si>
    <t>2016 Calendar Year Actuals</t>
  </si>
  <si>
    <t>Actual By Quarter</t>
  </si>
  <si>
    <t>Q1 - January to March</t>
  </si>
  <si>
    <t>2017 Calendar Year Actuals</t>
  </si>
  <si>
    <t>2017 Calendar Year Total</t>
  </si>
  <si>
    <t>2018 Calendar Year Actuals</t>
  </si>
  <si>
    <t>2019 Calendar Year Actuals</t>
  </si>
  <si>
    <t>2020 Calendar Year Actuals</t>
  </si>
  <si>
    <t>2018 Calendar Year Total</t>
  </si>
  <si>
    <t>2019 Calendar Year Total</t>
  </si>
  <si>
    <t>2020 Calendar Year Total</t>
  </si>
  <si>
    <t>Project Summary</t>
  </si>
  <si>
    <t>Actual By Year</t>
  </si>
  <si>
    <t>Project Total</t>
  </si>
  <si>
    <t>Forecast</t>
  </si>
  <si>
    <t>COR/2/1</t>
  </si>
  <si>
    <t>Number who are economically inactive, including not education or training</t>
  </si>
  <si>
    <t>Number who live in a single adult household with dependent children</t>
  </si>
  <si>
    <t>Number with no basic skills</t>
  </si>
  <si>
    <t>Number aged under 25 years of age who gain basic skills on leaving</t>
  </si>
  <si>
    <t>Number aged under 25 years of age who move into employment, including self-employment, or education or training on leaving</t>
  </si>
  <si>
    <t>(BLF v6.0 - 23 May 2017)</t>
  </si>
  <si>
    <t>Annex F - Your target and project outcome schedule (COR/2/1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</si>
</sst>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16" x14ac:knownFonts="1">
    <font>
      <sz val="11"/>
      <color theme="1"/>
      <name val="Calibri"/>
      <family val="2"/>
      <scheme val="minor"/>
    </font>
    <font>
      <sz val="11"/>
      <color theme="1"/>
      <name val="Calibri"/>
      <family val="2"/>
      <scheme val="minor"/>
    </font>
    <font>
      <sz val="10"/>
      <color theme="1"/>
      <name val="Trebuchet MS"/>
      <family val="2"/>
    </font>
    <font>
      <b/>
      <sz val="10"/>
      <color theme="1"/>
      <name val="Trebuchet MS"/>
      <family val="2"/>
    </font>
    <font>
      <b/>
      <sz val="12"/>
      <color theme="1"/>
      <name val="Trebuchet MS"/>
      <family val="2"/>
    </font>
    <font>
      <sz val="14"/>
      <color theme="1"/>
      <name val="Calibri"/>
      <family val="2"/>
      <scheme val="minor"/>
    </font>
    <font>
      <sz val="14"/>
      <color rgb="FFE5007D"/>
      <name val="Trebuchet MS"/>
      <family val="2"/>
    </font>
    <font>
      <sz val="11"/>
      <color theme="1"/>
      <name val="Trebuchet MS"/>
      <family val="2"/>
    </font>
    <font>
      <sz val="12"/>
      <color theme="1"/>
      <name val="Trebuchet MS"/>
      <family val="2"/>
    </font>
    <font>
      <sz val="12"/>
      <color rgb="FFE5007D"/>
      <name val="Trebuchet MS"/>
      <family val="2"/>
    </font>
    <font>
      <b/>
      <sz val="12"/>
      <color theme="1"/>
      <name val="Calibri"/>
      <family val="2"/>
      <scheme val="minor"/>
    </font>
    <font>
      <b/>
      <sz val="11"/>
      <color theme="1"/>
      <name val="Calibri"/>
      <family val="2"/>
      <scheme val="minor"/>
    </font>
    <font>
      <sz val="10"/>
      <color theme="1"/>
      <name val="Calibri"/>
      <family val="2"/>
      <scheme val="minor"/>
    </font>
    <font>
      <b/>
      <sz val="14"/>
      <color rgb="FFE5007D"/>
      <name val="Trebuchet MS"/>
      <family val="2"/>
    </font>
    <font>
      <b/>
      <sz val="14"/>
      <color theme="1"/>
      <name val="Trebuchet MS"/>
      <family val="2"/>
    </font>
    <font>
      <b/>
      <u/>
      <sz val="12"/>
      <color theme="1"/>
      <name val="Trebuchet MS"/>
      <family val="2"/>
    </font>
  </fonts>
  <fills count="9">
    <fill>
      <patternFill patternType="none"/>
    </fill>
    <fill>
      <patternFill patternType="gray125"/>
    </fill>
    <fill>
      <patternFill patternType="solid">
        <fgColor theme="9" tint="0.79998168889431442"/>
        <bgColor indexed="64"/>
      </patternFill>
    </fill>
    <fill>
      <patternFill patternType="solid">
        <fgColor rgb="FFFFC5E5"/>
        <bgColor indexed="64"/>
      </patternFill>
    </fill>
    <fill>
      <patternFill patternType="solid">
        <fgColor rgb="FFFFDDF0"/>
        <bgColor indexed="64"/>
      </patternFill>
    </fill>
    <fill>
      <patternFill patternType="solid">
        <fgColor theme="0"/>
        <bgColor indexed="64"/>
      </patternFill>
    </fill>
    <fill>
      <patternFill patternType="solid">
        <fgColor rgb="FFE2EFDA"/>
        <bgColor indexed="64"/>
      </patternFill>
    </fill>
    <fill>
      <patternFill patternType="solid">
        <fgColor rgb="FFC6E0B4"/>
        <bgColor indexed="64"/>
      </patternFill>
    </fill>
    <fill>
      <patternFill patternType="solid">
        <fgColor theme="0" tint="-0.14999847407452621"/>
        <bgColor indexed="64"/>
      </patternFill>
    </fill>
  </fills>
  <borders count="58">
    <border>
      <left/>
      <right/>
      <top/>
      <bottom/>
      <diagonal/>
    </border>
    <border>
      <left style="thin">
        <color rgb="FFE5007D"/>
      </left>
      <right style="thin">
        <color rgb="FFE5007D"/>
      </right>
      <top style="thin">
        <color rgb="FFE5007D"/>
      </top>
      <bottom style="thin">
        <color rgb="FFE5007D"/>
      </bottom>
      <diagonal/>
    </border>
    <border>
      <left style="thin">
        <color rgb="FFE5007D"/>
      </left>
      <right/>
      <top style="thin">
        <color rgb="FFE5007D"/>
      </top>
      <bottom style="thin">
        <color rgb="FFE5007D"/>
      </bottom>
      <diagonal/>
    </border>
    <border>
      <left/>
      <right style="thin">
        <color rgb="FFE5007D"/>
      </right>
      <top style="thin">
        <color rgb="FFE5007D"/>
      </top>
      <bottom style="thin">
        <color rgb="FFE5007D"/>
      </bottom>
      <diagonal/>
    </border>
    <border>
      <left/>
      <right style="thin">
        <color rgb="FFE5007D"/>
      </right>
      <top style="thin">
        <color rgb="FFE5007D"/>
      </top>
      <bottom/>
      <diagonal/>
    </border>
    <border>
      <left/>
      <right style="thin">
        <color rgb="FFE5007D"/>
      </right>
      <top style="thick">
        <color rgb="FFE5007D"/>
      </top>
      <bottom style="thin">
        <color rgb="FFE5007D"/>
      </bottom>
      <diagonal/>
    </border>
    <border>
      <left style="thin">
        <color rgb="FFE5007D"/>
      </left>
      <right style="thin">
        <color rgb="FFE5007D"/>
      </right>
      <top style="thick">
        <color rgb="FFE5007D"/>
      </top>
      <bottom style="thin">
        <color rgb="FFE5007D"/>
      </bottom>
      <diagonal/>
    </border>
    <border>
      <left style="thin">
        <color rgb="FFE5007D"/>
      </left>
      <right/>
      <top style="thin">
        <color rgb="FFE5007D"/>
      </top>
      <bottom style="thick">
        <color rgb="FFE5007D"/>
      </bottom>
      <diagonal/>
    </border>
    <border>
      <left/>
      <right style="thin">
        <color rgb="FFE5007D"/>
      </right>
      <top style="thin">
        <color rgb="FFE5007D"/>
      </top>
      <bottom style="thick">
        <color rgb="FFE5007D"/>
      </bottom>
      <diagonal/>
    </border>
    <border>
      <left style="thin">
        <color rgb="FFE5007D"/>
      </left>
      <right style="thin">
        <color rgb="FFE5007D"/>
      </right>
      <top style="thin">
        <color rgb="FFE5007D"/>
      </top>
      <bottom style="thick">
        <color rgb="FFE5007D"/>
      </bottom>
      <diagonal/>
    </border>
    <border>
      <left style="thick">
        <color rgb="FFE5007D"/>
      </left>
      <right style="thin">
        <color rgb="FFE5007D"/>
      </right>
      <top style="thick">
        <color rgb="FFE5007D"/>
      </top>
      <bottom/>
      <diagonal/>
    </border>
    <border>
      <left style="thick">
        <color rgb="FFE5007D"/>
      </left>
      <right style="thin">
        <color rgb="FFE5007D"/>
      </right>
      <top/>
      <bottom/>
      <diagonal/>
    </border>
    <border>
      <left style="thick">
        <color rgb="FFE5007D"/>
      </left>
      <right style="thin">
        <color rgb="FFE5007D"/>
      </right>
      <top/>
      <bottom style="thick">
        <color rgb="FFE5007D"/>
      </bottom>
      <diagonal/>
    </border>
    <border>
      <left style="thin">
        <color rgb="FFE5007D"/>
      </left>
      <right style="thick">
        <color rgb="FFE5007D"/>
      </right>
      <top style="thick">
        <color rgb="FFE5007D"/>
      </top>
      <bottom style="thin">
        <color rgb="FFE5007D"/>
      </bottom>
      <diagonal/>
    </border>
    <border>
      <left style="thin">
        <color rgb="FFE5007D"/>
      </left>
      <right style="thick">
        <color rgb="FFE5007D"/>
      </right>
      <top style="thin">
        <color rgb="FFE5007D"/>
      </top>
      <bottom style="thin">
        <color rgb="FFE5007D"/>
      </bottom>
      <diagonal/>
    </border>
    <border>
      <left style="thin">
        <color rgb="FFE5007D"/>
      </left>
      <right style="thick">
        <color rgb="FFE5007D"/>
      </right>
      <top style="thin">
        <color rgb="FFE5007D"/>
      </top>
      <bottom style="thick">
        <color rgb="FFE5007D"/>
      </bottom>
      <diagonal/>
    </border>
    <border>
      <left/>
      <right/>
      <top style="thick">
        <color rgb="FFE5007D"/>
      </top>
      <bottom/>
      <diagonal/>
    </border>
    <border>
      <left/>
      <right style="thick">
        <color rgb="FFE5007D"/>
      </right>
      <top style="thick">
        <color rgb="FFE5007D"/>
      </top>
      <bottom/>
      <diagonal/>
    </border>
    <border>
      <left/>
      <right style="thick">
        <color rgb="FFE5007D"/>
      </right>
      <top/>
      <bottom style="thick">
        <color rgb="FFE5007D"/>
      </bottom>
      <diagonal/>
    </border>
    <border>
      <left style="thin">
        <color rgb="FFE5007D"/>
      </left>
      <right/>
      <top style="thick">
        <color rgb="FFE5007D"/>
      </top>
      <bottom style="thin">
        <color rgb="FFE5007D"/>
      </bottom>
      <diagonal/>
    </border>
    <border>
      <left/>
      <right style="thick">
        <color rgb="FFE5007D"/>
      </right>
      <top style="thick">
        <color rgb="FFE5007D"/>
      </top>
      <bottom style="thin">
        <color rgb="FFE5007D"/>
      </bottom>
      <diagonal/>
    </border>
    <border>
      <left/>
      <right style="thick">
        <color rgb="FFE5007D"/>
      </right>
      <top style="thin">
        <color rgb="FFE5007D"/>
      </top>
      <bottom style="thin">
        <color rgb="FFE5007D"/>
      </bottom>
      <diagonal/>
    </border>
    <border>
      <left/>
      <right style="thick">
        <color rgb="FFE5007D"/>
      </right>
      <top style="thin">
        <color rgb="FFE5007D"/>
      </top>
      <bottom style="thick">
        <color rgb="FFE5007D"/>
      </bottom>
      <diagonal/>
    </border>
    <border>
      <left style="thick">
        <color rgb="FFE5007D"/>
      </left>
      <right/>
      <top/>
      <bottom/>
      <diagonal/>
    </border>
    <border>
      <left style="thick">
        <color rgb="FFE5007D"/>
      </left>
      <right/>
      <top style="thick">
        <color rgb="FFE5007D"/>
      </top>
      <bottom style="thin">
        <color rgb="FFE5007D"/>
      </bottom>
      <diagonal/>
    </border>
    <border>
      <left style="thick">
        <color rgb="FFE5007D"/>
      </left>
      <right/>
      <top style="thin">
        <color rgb="FFE5007D"/>
      </top>
      <bottom style="thin">
        <color rgb="FFE5007D"/>
      </bottom>
      <diagonal/>
    </border>
    <border>
      <left style="thick">
        <color rgb="FFE5007D"/>
      </left>
      <right/>
      <top style="thin">
        <color rgb="FFE5007D"/>
      </top>
      <bottom style="thick">
        <color rgb="FFE5007D"/>
      </bottom>
      <diagonal/>
    </border>
    <border>
      <left style="thin">
        <color rgb="FFE5007D"/>
      </left>
      <right style="thick">
        <color rgb="FFE5007D"/>
      </right>
      <top/>
      <bottom style="thin">
        <color rgb="FFE5007D"/>
      </bottom>
      <diagonal/>
    </border>
    <border>
      <left style="thick">
        <color rgb="FFE5007D"/>
      </left>
      <right/>
      <top style="thick">
        <color rgb="FFE5007D"/>
      </top>
      <bottom/>
      <diagonal/>
    </border>
    <border>
      <left style="thick">
        <color rgb="FFE5007D"/>
      </left>
      <right/>
      <top/>
      <bottom style="thick">
        <color rgb="FFE5007D"/>
      </bottom>
      <diagonal/>
    </border>
    <border>
      <left style="thick">
        <color rgb="FFE5007D"/>
      </left>
      <right style="thin">
        <color rgb="FFE5007D"/>
      </right>
      <top style="thick">
        <color rgb="FFE5007D"/>
      </top>
      <bottom style="thin">
        <color rgb="FFE5007D"/>
      </bottom>
      <diagonal/>
    </border>
    <border>
      <left style="thick">
        <color rgb="FFE5007D"/>
      </left>
      <right style="thin">
        <color rgb="FFE5007D"/>
      </right>
      <top style="thin">
        <color rgb="FFE5007D"/>
      </top>
      <bottom style="thin">
        <color rgb="FFE5007D"/>
      </bottom>
      <diagonal/>
    </border>
    <border>
      <left style="thick">
        <color rgb="FFE5007D"/>
      </left>
      <right style="thin">
        <color rgb="FFE5007D"/>
      </right>
      <top style="thin">
        <color rgb="FFE5007D"/>
      </top>
      <bottom style="thick">
        <color rgb="FFE5007D"/>
      </bottom>
      <diagonal/>
    </border>
    <border>
      <left style="thick">
        <color rgb="FFE5007D"/>
      </left>
      <right style="thin">
        <color rgb="FFE5007D"/>
      </right>
      <top/>
      <bottom style="thin">
        <color rgb="FFE5007D"/>
      </bottom>
      <diagonal/>
    </border>
    <border>
      <left/>
      <right/>
      <top style="thick">
        <color rgb="FFE5007D"/>
      </top>
      <bottom style="thin">
        <color rgb="FFE5007D"/>
      </bottom>
      <diagonal/>
    </border>
    <border>
      <left style="thick">
        <color rgb="FFE5007D"/>
      </left>
      <right style="thick">
        <color rgb="FFE5007D"/>
      </right>
      <top style="thick">
        <color rgb="FFE5007D"/>
      </top>
      <bottom style="thick">
        <color rgb="FFE5007D"/>
      </bottom>
      <diagonal/>
    </border>
    <border>
      <left/>
      <right/>
      <top style="thin">
        <color rgb="FFE5007D"/>
      </top>
      <bottom style="thin">
        <color rgb="FFE5007D"/>
      </bottom>
      <diagonal/>
    </border>
    <border>
      <left style="thin">
        <color rgb="FFE5007D"/>
      </left>
      <right style="thin">
        <color rgb="FFE5007D"/>
      </right>
      <top/>
      <bottom style="thin">
        <color rgb="FFE5007D"/>
      </bottom>
      <diagonal/>
    </border>
    <border>
      <left style="thick">
        <color rgb="FFE5007D"/>
      </left>
      <right/>
      <top style="thick">
        <color rgb="FFE5007D"/>
      </top>
      <bottom style="thick">
        <color rgb="FFE5007D"/>
      </bottom>
      <diagonal/>
    </border>
    <border>
      <left/>
      <right/>
      <top style="thick">
        <color rgb="FFE5007D"/>
      </top>
      <bottom style="thick">
        <color rgb="FFE5007D"/>
      </bottom>
      <diagonal/>
    </border>
    <border>
      <left/>
      <right style="thick">
        <color rgb="FFE5007D"/>
      </right>
      <top style="thick">
        <color rgb="FFE5007D"/>
      </top>
      <bottom style="thick">
        <color rgb="FFE5007D"/>
      </bottom>
      <diagonal/>
    </border>
    <border>
      <left/>
      <right/>
      <top style="thin">
        <color rgb="FFE5007D"/>
      </top>
      <bottom style="thick">
        <color rgb="FFE5007D"/>
      </bottom>
      <diagonal/>
    </border>
    <border>
      <left style="thin">
        <color rgb="FFE5007D"/>
      </left>
      <right style="thin">
        <color rgb="FFE5007D"/>
      </right>
      <top style="thin">
        <color rgb="FFE5007D"/>
      </top>
      <bottom/>
      <diagonal/>
    </border>
    <border>
      <left style="thin">
        <color rgb="FFE5007D"/>
      </left>
      <right/>
      <top style="thin">
        <color rgb="FFE5007D"/>
      </top>
      <bottom/>
      <diagonal/>
    </border>
    <border>
      <left style="thick">
        <color rgb="FFE5007D"/>
      </left>
      <right style="thin">
        <color rgb="FFE5007D"/>
      </right>
      <top style="thin">
        <color rgb="FFE5007D"/>
      </top>
      <bottom/>
      <diagonal/>
    </border>
    <border>
      <left style="thin">
        <color rgb="FFE5007D"/>
      </left>
      <right style="thick">
        <color rgb="FFE5007D"/>
      </right>
      <top style="thin">
        <color rgb="FFE5007D"/>
      </top>
      <bottom/>
      <diagonal/>
    </border>
    <border>
      <left style="thick">
        <color rgb="FFE5007D"/>
      </left>
      <right/>
      <top style="thick">
        <color rgb="FFE5007D"/>
      </top>
      <bottom style="thin">
        <color indexed="64"/>
      </bottom>
      <diagonal/>
    </border>
    <border>
      <left style="thick">
        <color rgb="FFE5007D"/>
      </left>
      <right style="thick">
        <color rgb="FFE5007D"/>
      </right>
      <top style="thin">
        <color indexed="64"/>
      </top>
      <bottom style="thin">
        <color rgb="FFE5007D"/>
      </bottom>
      <diagonal/>
    </border>
    <border>
      <left style="thick">
        <color rgb="FFE5007D"/>
      </left>
      <right style="thick">
        <color rgb="FFE5007D"/>
      </right>
      <top style="thin">
        <color rgb="FFE5007D"/>
      </top>
      <bottom style="thin">
        <color rgb="FFE5007D"/>
      </bottom>
      <diagonal/>
    </border>
    <border>
      <left style="thick">
        <color rgb="FFE5007D"/>
      </left>
      <right style="thick">
        <color rgb="FFE5007D"/>
      </right>
      <top style="thin">
        <color rgb="FFE5007D"/>
      </top>
      <bottom style="thick">
        <color rgb="FFE5007D"/>
      </bottom>
      <diagonal/>
    </border>
    <border>
      <left/>
      <right style="thick">
        <color rgb="FFE5007D"/>
      </right>
      <top/>
      <bottom/>
      <diagonal/>
    </border>
    <border>
      <left style="thin">
        <color rgb="FFE5007D"/>
      </left>
      <right style="thick">
        <color rgb="FFE5007D"/>
      </right>
      <top/>
      <bottom style="thick">
        <color rgb="FFE5007D"/>
      </bottom>
      <diagonal/>
    </border>
    <border>
      <left style="thick">
        <color rgb="FFE5007D"/>
      </left>
      <right/>
      <top style="thin">
        <color rgb="FFE5007D"/>
      </top>
      <bottom/>
      <diagonal/>
    </border>
    <border>
      <left/>
      <right style="thick">
        <color rgb="FFE5007D"/>
      </right>
      <top style="thin">
        <color rgb="FFE5007D"/>
      </top>
      <bottom/>
      <diagonal/>
    </border>
    <border>
      <left style="thin">
        <color rgb="FFE5007D"/>
      </left>
      <right style="thick">
        <color rgb="FFE5007D"/>
      </right>
      <top style="thick">
        <color rgb="FFE5007D"/>
      </top>
      <bottom/>
      <diagonal/>
    </border>
    <border>
      <left style="thick">
        <color rgb="FFE5007D"/>
      </left>
      <right style="thick">
        <color rgb="FFE5007D"/>
      </right>
      <top style="thick">
        <color rgb="FFE5007D"/>
      </top>
      <bottom style="thin">
        <color rgb="FFE5007D"/>
      </bottom>
      <diagonal/>
    </border>
    <border>
      <left style="thin">
        <color rgb="FFE5007D"/>
      </left>
      <right style="thin">
        <color rgb="FFE5007D"/>
      </right>
      <top/>
      <bottom style="thick">
        <color rgb="FFE5007D"/>
      </bottom>
      <diagonal/>
    </border>
    <border>
      <left style="thick">
        <color rgb="FFE5007D"/>
      </left>
      <right style="thick">
        <color rgb="FFE5007D"/>
      </right>
      <top style="thin">
        <color indexed="64"/>
      </top>
      <bottom/>
      <diagonal/>
    </border>
  </borders>
  <cellStyleXfs count="2">
    <xf numFmtId="0" fontId="0" fillId="0" borderId="0"/>
    <xf numFmtId="9" fontId="1" fillId="0" borderId="0" applyFont="0" applyFill="0" applyBorder="0" applyAlignment="0" applyProtection="0"/>
  </cellStyleXfs>
  <cellXfs count="261">
    <xf numFmtId="0" fontId="0" fillId="0" borderId="0" xfId="0"/>
    <xf numFmtId="0" fontId="0" fillId="0" borderId="0" xfId="0" applyAlignment="1">
      <alignment wrapText="1"/>
    </xf>
    <xf numFmtId="0" fontId="2" fillId="0" borderId="0" xfId="0" applyFont="1" applyBorder="1"/>
    <xf numFmtId="0" fontId="2" fillId="2" borderId="9"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2" fillId="0" borderId="0" xfId="0" applyFont="1" applyFill="1" applyBorder="1" applyAlignment="1">
      <alignment horizontal="left" vertical="center" wrapText="1"/>
    </xf>
    <xf numFmtId="0" fontId="2" fillId="4"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0" borderId="0" xfId="0" applyFont="1"/>
    <xf numFmtId="0" fontId="6" fillId="0" borderId="0" xfId="0" applyFont="1"/>
    <xf numFmtId="0" fontId="0" fillId="0" borderId="0" xfId="0" applyAlignment="1">
      <alignment vertical="top" wrapText="1"/>
    </xf>
    <xf numFmtId="0" fontId="8" fillId="0" borderId="0" xfId="0" applyFont="1"/>
    <xf numFmtId="0" fontId="9" fillId="0" borderId="0" xfId="0" applyFont="1"/>
    <xf numFmtId="0" fontId="4" fillId="4" borderId="35" xfId="0" applyFont="1" applyFill="1" applyBorder="1"/>
    <xf numFmtId="0" fontId="10" fillId="4" borderId="35" xfId="0" applyFont="1" applyFill="1" applyBorder="1" applyAlignment="1">
      <alignment horizontal="center"/>
    </xf>
    <xf numFmtId="0" fontId="7" fillId="0" borderId="0" xfId="0" applyFont="1" applyAlignment="1">
      <alignment vertical="center" wrapText="1"/>
    </xf>
    <xf numFmtId="0" fontId="8" fillId="0" borderId="0" xfId="0" applyFont="1" applyAlignment="1">
      <alignment vertical="center" wrapText="1"/>
    </xf>
    <xf numFmtId="0" fontId="2" fillId="4" borderId="4"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0" fillId="0" borderId="0" xfId="0" applyFill="1" applyBorder="1" applyAlignment="1">
      <alignment wrapText="1"/>
    </xf>
    <xf numFmtId="0" fontId="2" fillId="4" borderId="14" xfId="0" applyFont="1" applyFill="1" applyBorder="1" applyAlignment="1">
      <alignment horizontal="center" vertical="center" wrapText="1"/>
    </xf>
    <xf numFmtId="0" fontId="2" fillId="4" borderId="14" xfId="0" applyFont="1" applyFill="1" applyBorder="1" applyAlignment="1">
      <alignment horizontal="center"/>
    </xf>
    <xf numFmtId="0" fontId="12" fillId="4" borderId="14" xfId="0" applyFont="1" applyFill="1" applyBorder="1" applyAlignment="1">
      <alignment horizontal="center"/>
    </xf>
    <xf numFmtId="0" fontId="12" fillId="4" borderId="15" xfId="0" applyFont="1" applyFill="1" applyBorder="1" applyAlignment="1">
      <alignment horizontal="center"/>
    </xf>
    <xf numFmtId="0" fontId="2" fillId="4" borderId="13" xfId="0" applyFont="1" applyFill="1" applyBorder="1" applyAlignment="1">
      <alignment horizontal="center" vertical="center" wrapText="1"/>
    </xf>
    <xf numFmtId="0" fontId="2" fillId="5" borderId="0" xfId="0" applyFont="1" applyFill="1"/>
    <xf numFmtId="0" fontId="7" fillId="5" borderId="0" xfId="0" applyFont="1" applyFill="1" applyBorder="1"/>
    <xf numFmtId="0" fontId="2" fillId="5" borderId="0" xfId="0" applyFont="1" applyFill="1" applyBorder="1"/>
    <xf numFmtId="0" fontId="15" fillId="5" borderId="0" xfId="0" applyFont="1" applyFill="1"/>
    <xf numFmtId="0" fontId="3" fillId="3" borderId="46" xfId="0" applyFont="1" applyFill="1" applyBorder="1" applyAlignment="1">
      <alignment horizontal="center"/>
    </xf>
    <xf numFmtId="0" fontId="2" fillId="6" borderId="9" xfId="0" applyFont="1" applyFill="1" applyBorder="1" applyAlignment="1">
      <alignment horizontal="center"/>
    </xf>
    <xf numFmtId="0" fontId="2" fillId="7" borderId="9" xfId="0" applyFont="1" applyFill="1" applyBorder="1" applyAlignment="1">
      <alignment horizontal="center"/>
    </xf>
    <xf numFmtId="0" fontId="2" fillId="7" borderId="15" xfId="0" applyFont="1" applyFill="1" applyBorder="1" applyAlignment="1">
      <alignment horizontal="center"/>
    </xf>
    <xf numFmtId="0" fontId="2" fillId="4" borderId="47" xfId="0" applyFont="1" applyFill="1" applyBorder="1"/>
    <xf numFmtId="10" fontId="2" fillId="5" borderId="13" xfId="0" applyNumberFormat="1" applyFont="1" applyFill="1" applyBorder="1" applyAlignment="1">
      <alignment horizontal="center"/>
    </xf>
    <xf numFmtId="0" fontId="2" fillId="4" borderId="48" xfId="0" applyFont="1" applyFill="1" applyBorder="1"/>
    <xf numFmtId="10" fontId="2" fillId="5" borderId="14" xfId="0" applyNumberFormat="1" applyFont="1" applyFill="1" applyBorder="1" applyAlignment="1">
      <alignment horizontal="center"/>
    </xf>
    <xf numFmtId="0" fontId="2" fillId="4" borderId="49" xfId="0" applyFont="1" applyFill="1" applyBorder="1"/>
    <xf numFmtId="10" fontId="2" fillId="5" borderId="15" xfId="0" applyNumberFormat="1" applyFont="1" applyFill="1" applyBorder="1" applyAlignment="1">
      <alignment horizontal="center"/>
    </xf>
    <xf numFmtId="0" fontId="2" fillId="4" borderId="48" xfId="0" applyFont="1" applyFill="1" applyBorder="1" applyAlignment="1">
      <alignment wrapText="1"/>
    </xf>
    <xf numFmtId="0" fontId="2" fillId="4" borderId="47" xfId="0" applyFont="1" applyFill="1" applyBorder="1" applyAlignment="1">
      <alignment wrapText="1"/>
    </xf>
    <xf numFmtId="9" fontId="2" fillId="2" borderId="13" xfId="1" applyNumberFormat="1" applyFont="1" applyFill="1" applyBorder="1" applyAlignment="1">
      <alignment horizontal="center" vertical="center" wrapText="1"/>
    </xf>
    <xf numFmtId="9" fontId="2" fillId="2" borderId="14" xfId="0" applyNumberFormat="1" applyFont="1" applyFill="1" applyBorder="1" applyAlignment="1">
      <alignment horizontal="center" vertical="center" wrapText="1"/>
    </xf>
    <xf numFmtId="164" fontId="2" fillId="0" borderId="6" xfId="0" applyNumberFormat="1" applyFont="1" applyFill="1" applyBorder="1" applyProtection="1">
      <protection locked="0"/>
    </xf>
    <xf numFmtId="164" fontId="2" fillId="7" borderId="6" xfId="0" applyNumberFormat="1" applyFont="1" applyFill="1" applyBorder="1"/>
    <xf numFmtId="164" fontId="2" fillId="0" borderId="1" xfId="0" applyNumberFormat="1" applyFont="1" applyFill="1" applyBorder="1" applyProtection="1">
      <protection locked="0"/>
    </xf>
    <xf numFmtId="164" fontId="2" fillId="7" borderId="1" xfId="0" applyNumberFormat="1" applyFont="1" applyFill="1" applyBorder="1"/>
    <xf numFmtId="164" fontId="2" fillId="7" borderId="9" xfId="0" applyNumberFormat="1" applyFont="1" applyFill="1" applyBorder="1"/>
    <xf numFmtId="1" fontId="2" fillId="7" borderId="6" xfId="0" applyNumberFormat="1" applyFont="1" applyFill="1" applyBorder="1"/>
    <xf numFmtId="0" fontId="13" fillId="0" borderId="0" xfId="0" applyFont="1" applyFill="1" applyBorder="1" applyAlignment="1">
      <alignment horizontal="center" wrapText="1"/>
    </xf>
    <xf numFmtId="0" fontId="14" fillId="5" borderId="0" xfId="0" applyFont="1" applyFill="1" applyBorder="1" applyAlignment="1">
      <alignment horizontal="center" wrapText="1"/>
    </xf>
    <xf numFmtId="1" fontId="2" fillId="0" borderId="30" xfId="0" applyNumberFormat="1" applyFont="1" applyFill="1" applyBorder="1" applyProtection="1">
      <protection locked="0"/>
    </xf>
    <xf numFmtId="1" fontId="2" fillId="0" borderId="31" xfId="0" applyNumberFormat="1" applyFont="1" applyFill="1" applyBorder="1" applyProtection="1">
      <protection locked="0"/>
    </xf>
    <xf numFmtId="1" fontId="2" fillId="7" borderId="1" xfId="0" applyNumberFormat="1" applyFont="1" applyFill="1" applyBorder="1"/>
    <xf numFmtId="1" fontId="2" fillId="0" borderId="32" xfId="0" applyNumberFormat="1" applyFont="1" applyFill="1" applyBorder="1" applyProtection="1">
      <protection locked="0"/>
    </xf>
    <xf numFmtId="164" fontId="2" fillId="0" borderId="32" xfId="0" applyNumberFormat="1" applyFont="1" applyFill="1" applyBorder="1" applyProtection="1">
      <protection locked="0"/>
    </xf>
    <xf numFmtId="1" fontId="2" fillId="7" borderId="9" xfId="0" applyNumberFormat="1" applyFont="1" applyFill="1" applyBorder="1"/>
    <xf numFmtId="0" fontId="7" fillId="5" borderId="0" xfId="0" applyFont="1" applyFill="1" applyBorder="1" applyAlignment="1"/>
    <xf numFmtId="0" fontId="2" fillId="6" borderId="32" xfId="0" applyFont="1" applyFill="1" applyBorder="1" applyAlignment="1">
      <alignment horizontal="center"/>
    </xf>
    <xf numFmtId="164" fontId="2" fillId="0" borderId="30" xfId="0" applyNumberFormat="1" applyFont="1" applyFill="1" applyBorder="1" applyProtection="1">
      <protection locked="0"/>
    </xf>
    <xf numFmtId="164" fontId="2" fillId="0" borderId="31" xfId="0" applyNumberFormat="1" applyFont="1" applyFill="1" applyBorder="1" applyProtection="1">
      <protection locked="0"/>
    </xf>
    <xf numFmtId="0" fontId="3" fillId="5" borderId="0" xfId="0" applyFont="1" applyFill="1" applyAlignment="1">
      <alignment vertical="top"/>
    </xf>
    <xf numFmtId="0" fontId="3" fillId="5" borderId="50" xfId="0" applyFont="1" applyFill="1" applyBorder="1" applyAlignment="1">
      <alignment vertical="top"/>
    </xf>
    <xf numFmtId="10" fontId="2" fillId="5" borderId="27" xfId="0" applyNumberFormat="1" applyFont="1" applyFill="1" applyBorder="1" applyAlignment="1">
      <alignment horizontal="center"/>
    </xf>
    <xf numFmtId="10" fontId="2" fillId="5" borderId="51" xfId="0" applyNumberFormat="1" applyFont="1" applyFill="1" applyBorder="1" applyAlignment="1">
      <alignment horizontal="center"/>
    </xf>
    <xf numFmtId="0" fontId="2" fillId="7" borderId="45" xfId="0" applyFont="1" applyFill="1" applyBorder="1" applyAlignment="1">
      <alignment horizontal="center"/>
    </xf>
    <xf numFmtId="0" fontId="2" fillId="7" borderId="42" xfId="0" applyFont="1" applyFill="1" applyBorder="1" applyAlignment="1">
      <alignment horizontal="center"/>
    </xf>
    <xf numFmtId="10" fontId="2" fillId="5" borderId="19" xfId="0" applyNumberFormat="1" applyFont="1" applyFill="1" applyBorder="1" applyAlignment="1">
      <alignment horizontal="center"/>
    </xf>
    <xf numFmtId="10" fontId="2" fillId="5" borderId="2" xfId="0" applyNumberFormat="1" applyFont="1" applyFill="1" applyBorder="1" applyAlignment="1">
      <alignment horizontal="center"/>
    </xf>
    <xf numFmtId="10" fontId="2" fillId="5" borderId="7" xfId="0" applyNumberFormat="1" applyFont="1" applyFill="1" applyBorder="1" applyAlignment="1">
      <alignment horizontal="center"/>
    </xf>
    <xf numFmtId="0" fontId="2" fillId="4" borderId="32" xfId="0" applyFont="1" applyFill="1" applyBorder="1" applyAlignment="1">
      <alignment horizontal="center"/>
    </xf>
    <xf numFmtId="0" fontId="13" fillId="0" borderId="0" xfId="0" applyFont="1" applyFill="1" applyBorder="1" applyAlignment="1">
      <alignment horizontal="left" vertical="top" wrapText="1"/>
    </xf>
    <xf numFmtId="9" fontId="2" fillId="8" borderId="14" xfId="0" applyNumberFormat="1" applyFont="1" applyFill="1" applyBorder="1" applyAlignment="1">
      <alignment horizontal="center" vertical="center" wrapText="1"/>
    </xf>
    <xf numFmtId="9" fontId="2" fillId="8" borderId="15" xfId="0" applyNumberFormat="1" applyFont="1" applyFill="1" applyBorder="1" applyAlignment="1">
      <alignment horizontal="center" vertical="center" wrapText="1"/>
    </xf>
    <xf numFmtId="0" fontId="3" fillId="3" borderId="28" xfId="0" applyFont="1" applyFill="1" applyBorder="1" applyAlignment="1">
      <alignment horizontal="center"/>
    </xf>
    <xf numFmtId="164" fontId="2" fillId="0" borderId="25" xfId="0" applyNumberFormat="1" applyFont="1" applyFill="1" applyBorder="1" applyProtection="1">
      <protection locked="0"/>
    </xf>
    <xf numFmtId="164" fontId="2" fillId="0" borderId="26" xfId="0" applyNumberFormat="1" applyFont="1" applyFill="1" applyBorder="1" applyProtection="1">
      <protection locked="0"/>
    </xf>
    <xf numFmtId="0" fontId="2" fillId="4" borderId="49" xfId="0" applyFont="1" applyFill="1" applyBorder="1" applyAlignment="1">
      <alignment wrapText="1"/>
    </xf>
    <xf numFmtId="164" fontId="2" fillId="7" borderId="37" xfId="0" applyNumberFormat="1" applyFont="1" applyFill="1" applyBorder="1"/>
    <xf numFmtId="0" fontId="2" fillId="4" borderId="55" xfId="0" applyFont="1" applyFill="1" applyBorder="1" applyAlignment="1">
      <alignment wrapText="1"/>
    </xf>
    <xf numFmtId="0" fontId="2" fillId="4" borderId="48" xfId="0" applyNumberFormat="1" applyFont="1" applyFill="1" applyBorder="1" applyAlignment="1">
      <alignment wrapText="1"/>
    </xf>
    <xf numFmtId="0" fontId="2" fillId="4" borderId="49" xfId="0" applyNumberFormat="1" applyFont="1" applyFill="1" applyBorder="1" applyAlignment="1">
      <alignment wrapText="1"/>
    </xf>
    <xf numFmtId="3" fontId="2" fillId="2" borderId="6" xfId="0" applyNumberFormat="1" applyFont="1" applyFill="1" applyBorder="1" applyAlignment="1">
      <alignment horizontal="center" vertical="center" wrapText="1"/>
    </xf>
    <xf numFmtId="3" fontId="2" fillId="2" borderId="13"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14" xfId="0" applyNumberFormat="1" applyFont="1" applyFill="1" applyBorder="1" applyAlignment="1">
      <alignment horizontal="center" vertical="center" wrapText="1"/>
    </xf>
    <xf numFmtId="3" fontId="2" fillId="2" borderId="9" xfId="0" applyNumberFormat="1" applyFont="1" applyFill="1" applyBorder="1" applyAlignment="1">
      <alignment horizontal="center" vertical="center" wrapText="1"/>
    </xf>
    <xf numFmtId="3" fontId="2" fillId="2" borderId="15" xfId="0" applyNumberFormat="1" applyFont="1" applyFill="1" applyBorder="1" applyAlignment="1">
      <alignment horizontal="center" vertical="center" wrapText="1"/>
    </xf>
    <xf numFmtId="3" fontId="2" fillId="2" borderId="30" xfId="0" applyNumberFormat="1" applyFont="1" applyFill="1" applyBorder="1" applyAlignment="1">
      <alignment horizontal="center" vertical="center" wrapText="1"/>
    </xf>
    <xf numFmtId="3" fontId="2" fillId="2" borderId="31" xfId="0" applyNumberFormat="1" applyFont="1" applyFill="1" applyBorder="1" applyAlignment="1">
      <alignment horizontal="center" vertical="center" wrapText="1"/>
    </xf>
    <xf numFmtId="3" fontId="2" fillId="2" borderId="32" xfId="0" applyNumberFormat="1" applyFont="1" applyFill="1" applyBorder="1" applyAlignment="1">
      <alignment horizontal="center" vertical="center" wrapText="1"/>
    </xf>
    <xf numFmtId="3" fontId="0" fillId="0" borderId="0" xfId="0" applyNumberFormat="1"/>
    <xf numFmtId="3" fontId="2" fillId="0" borderId="39"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3" fontId="2" fillId="0" borderId="40" xfId="0" applyNumberFormat="1" applyFont="1" applyFill="1" applyBorder="1" applyAlignment="1">
      <alignment horizontal="center" vertical="center" wrapText="1"/>
    </xf>
    <xf numFmtId="3" fontId="2" fillId="2" borderId="19"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2" fillId="0" borderId="30" xfId="0" applyNumberFormat="1" applyFont="1" applyFill="1" applyBorder="1" applyProtection="1">
      <protection locked="0"/>
    </xf>
    <xf numFmtId="3" fontId="2" fillId="7" borderId="6" xfId="0" applyNumberFormat="1" applyFont="1" applyFill="1" applyBorder="1"/>
    <xf numFmtId="3" fontId="2" fillId="0" borderId="31" xfId="0" applyNumberFormat="1" applyFont="1" applyFill="1" applyBorder="1" applyProtection="1">
      <protection locked="0"/>
    </xf>
    <xf numFmtId="3" fontId="2" fillId="7" borderId="1" xfId="0" applyNumberFormat="1" applyFont="1" applyFill="1" applyBorder="1"/>
    <xf numFmtId="3" fontId="2" fillId="0" borderId="25" xfId="0" applyNumberFormat="1" applyFont="1" applyFill="1" applyBorder="1" applyProtection="1">
      <protection locked="0"/>
    </xf>
    <xf numFmtId="3" fontId="2" fillId="0" borderId="26" xfId="0" applyNumberFormat="1" applyFont="1" applyFill="1" applyBorder="1" applyProtection="1">
      <protection locked="0"/>
    </xf>
    <xf numFmtId="3" fontId="2" fillId="7" borderId="9" xfId="0" applyNumberFormat="1" applyFont="1" applyFill="1" applyBorder="1"/>
    <xf numFmtId="3" fontId="2" fillId="6" borderId="30" xfId="0" applyNumberFormat="1" applyFont="1" applyFill="1" applyBorder="1"/>
    <xf numFmtId="3" fontId="2" fillId="6" borderId="31" xfId="0" applyNumberFormat="1" applyFont="1" applyFill="1" applyBorder="1"/>
    <xf numFmtId="3" fontId="2" fillId="6" borderId="32" xfId="0" applyNumberFormat="1" applyFont="1" applyFill="1" applyBorder="1"/>
    <xf numFmtId="3" fontId="2" fillId="0" borderId="32" xfId="0" applyNumberFormat="1" applyFont="1" applyFill="1" applyBorder="1" applyProtection="1">
      <protection locked="0"/>
    </xf>
    <xf numFmtId="3" fontId="2" fillId="0" borderId="33" xfId="0" applyNumberFormat="1" applyFont="1" applyFill="1" applyBorder="1" applyProtection="1">
      <protection locked="0"/>
    </xf>
    <xf numFmtId="3" fontId="2" fillId="7" borderId="37" xfId="0" applyNumberFormat="1" applyFont="1" applyFill="1" applyBorder="1"/>
    <xf numFmtId="3" fontId="2" fillId="7" borderId="56" xfId="0" applyNumberFormat="1" applyFont="1" applyFill="1" applyBorder="1"/>
    <xf numFmtId="3" fontId="2" fillId="0" borderId="5" xfId="0" applyNumberFormat="1" applyFont="1" applyFill="1" applyBorder="1" applyProtection="1">
      <protection locked="0"/>
    </xf>
    <xf numFmtId="3" fontId="2" fillId="0" borderId="3" xfId="0" applyNumberFormat="1" applyFont="1" applyFill="1" applyBorder="1" applyProtection="1">
      <protection locked="0"/>
    </xf>
    <xf numFmtId="3" fontId="2" fillId="0" borderId="30" xfId="0" applyNumberFormat="1" applyFont="1" applyFill="1" applyBorder="1"/>
    <xf numFmtId="3" fontId="2" fillId="0" borderId="31" xfId="0" applyNumberFormat="1" applyFont="1" applyFill="1" applyBorder="1"/>
    <xf numFmtId="3" fontId="2" fillId="0" borderId="32" xfId="0" applyNumberFormat="1" applyFont="1" applyFill="1" applyBorder="1"/>
    <xf numFmtId="3" fontId="2" fillId="6" borderId="6" xfId="0" applyNumberFormat="1" applyFont="1" applyFill="1" applyBorder="1"/>
    <xf numFmtId="3" fontId="2" fillId="6" borderId="1" xfId="0" applyNumberFormat="1" applyFont="1" applyFill="1" applyBorder="1"/>
    <xf numFmtId="3" fontId="2" fillId="6" borderId="9" xfId="0" applyNumberFormat="1" applyFont="1" applyFill="1" applyBorder="1"/>
    <xf numFmtId="3" fontId="2" fillId="0" borderId="30" xfId="0" applyNumberFormat="1" applyFont="1" applyFill="1" applyBorder="1" applyAlignment="1">
      <alignment wrapText="1"/>
    </xf>
    <xf numFmtId="3" fontId="2" fillId="0" borderId="31" xfId="0" applyNumberFormat="1" applyFont="1" applyFill="1" applyBorder="1" applyAlignment="1">
      <alignment wrapText="1"/>
    </xf>
    <xf numFmtId="3" fontId="2" fillId="0" borderId="32" xfId="0" applyNumberFormat="1" applyFont="1" applyFill="1" applyBorder="1" applyAlignment="1">
      <alignment wrapText="1"/>
    </xf>
    <xf numFmtId="3" fontId="2" fillId="6" borderId="37" xfId="0" applyNumberFormat="1" applyFont="1" applyFill="1" applyBorder="1"/>
    <xf numFmtId="3" fontId="2" fillId="6" borderId="56" xfId="0" applyNumberFormat="1" applyFont="1" applyFill="1" applyBorder="1"/>
    <xf numFmtId="0" fontId="7" fillId="0" borderId="37" xfId="0" applyFont="1" applyBorder="1" applyAlignment="1" applyProtection="1">
      <alignment vertical="center"/>
      <protection locked="0"/>
    </xf>
    <xf numFmtId="0" fontId="7" fillId="0" borderId="37" xfId="0" applyFont="1" applyBorder="1" applyAlignment="1" applyProtection="1">
      <alignment horizontal="center" vertical="center"/>
      <protection locked="0"/>
    </xf>
    <xf numFmtId="0" fontId="7" fillId="0" borderId="1" xfId="0" applyFont="1" applyBorder="1" applyProtection="1">
      <protection locked="0"/>
    </xf>
    <xf numFmtId="3" fontId="2" fillId="0" borderId="30" xfId="0" applyNumberFormat="1" applyFont="1" applyBorder="1" applyAlignment="1" applyProtection="1">
      <alignment horizontal="center" vertical="center" wrapText="1"/>
      <protection locked="0"/>
    </xf>
    <xf numFmtId="3" fontId="2" fillId="0" borderId="6" xfId="0" applyNumberFormat="1" applyFont="1" applyBorder="1" applyAlignment="1" applyProtection="1">
      <alignment horizontal="center" vertical="center" wrapText="1"/>
      <protection locked="0"/>
    </xf>
    <xf numFmtId="3" fontId="2" fillId="0" borderId="31" xfId="0" applyNumberFormat="1" applyFont="1" applyBorder="1" applyAlignment="1" applyProtection="1">
      <alignment horizontal="center" vertical="center" wrapText="1"/>
      <protection locked="0"/>
    </xf>
    <xf numFmtId="3" fontId="2" fillId="0" borderId="1" xfId="0" applyNumberFormat="1" applyFont="1" applyBorder="1" applyAlignment="1" applyProtection="1">
      <alignment horizontal="center" vertical="center" wrapText="1"/>
      <protection locked="0"/>
    </xf>
    <xf numFmtId="3" fontId="2" fillId="0" borderId="32" xfId="0" applyNumberFormat="1" applyFont="1" applyBorder="1" applyAlignment="1" applyProtection="1">
      <alignment horizontal="center" vertical="center" wrapText="1"/>
      <protection locked="0"/>
    </xf>
    <xf numFmtId="3" fontId="2" fillId="0" borderId="9" xfId="0" applyNumberFormat="1" applyFont="1" applyBorder="1" applyAlignment="1" applyProtection="1">
      <alignment horizontal="center" vertical="center" wrapText="1"/>
      <protection locked="0"/>
    </xf>
    <xf numFmtId="0" fontId="2" fillId="0" borderId="30" xfId="0" applyNumberFormat="1" applyFont="1" applyFill="1" applyBorder="1" applyAlignment="1" applyProtection="1">
      <alignment horizontal="center" vertical="center" wrapText="1"/>
      <protection locked="0"/>
    </xf>
    <xf numFmtId="3" fontId="2" fillId="0" borderId="20" xfId="0" applyNumberFormat="1" applyFont="1" applyBorder="1" applyAlignment="1" applyProtection="1">
      <alignment horizontal="center" vertical="center" wrapText="1"/>
      <protection locked="0"/>
    </xf>
    <xf numFmtId="3" fontId="2" fillId="0" borderId="5" xfId="0" applyNumberFormat="1" applyFont="1" applyBorder="1" applyAlignment="1" applyProtection="1">
      <alignment horizontal="center" vertical="center" wrapText="1"/>
      <protection locked="0"/>
    </xf>
    <xf numFmtId="0" fontId="2" fillId="0" borderId="31" xfId="0" applyNumberFormat="1" applyFont="1" applyFill="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wrapText="1"/>
      <protection locked="0"/>
    </xf>
    <xf numFmtId="3" fontId="2" fillId="0" borderId="3" xfId="0" applyNumberFormat="1" applyFont="1" applyBorder="1" applyAlignment="1" applyProtection="1">
      <alignment horizontal="center" vertical="center" wrapText="1"/>
      <protection locked="0"/>
    </xf>
    <xf numFmtId="0" fontId="2" fillId="0" borderId="32" xfId="0" applyNumberFormat="1" applyFont="1" applyFill="1" applyBorder="1" applyAlignment="1" applyProtection="1">
      <alignment horizontal="center" vertical="center" wrapText="1"/>
      <protection locked="0"/>
    </xf>
    <xf numFmtId="3" fontId="2" fillId="0" borderId="22" xfId="0" applyNumberFormat="1" applyFont="1" applyBorder="1" applyAlignment="1" applyProtection="1">
      <alignment horizontal="center" vertical="center" wrapText="1"/>
      <protection locked="0"/>
    </xf>
    <xf numFmtId="3" fontId="2" fillId="0" borderId="8" xfId="0" applyNumberFormat="1" applyFont="1" applyBorder="1" applyAlignment="1" applyProtection="1">
      <alignment horizontal="center" vertical="center" wrapText="1"/>
      <protection locked="0"/>
    </xf>
    <xf numFmtId="3" fontId="2" fillId="0" borderId="19" xfId="0" applyNumberFormat="1" applyFont="1" applyBorder="1" applyAlignment="1" applyProtection="1">
      <alignment horizontal="center" vertical="center" wrapText="1"/>
      <protection locked="0"/>
    </xf>
    <xf numFmtId="3" fontId="2" fillId="0" borderId="2" xfId="0" applyNumberFormat="1" applyFont="1" applyBorder="1" applyAlignment="1" applyProtection="1">
      <alignment horizontal="center" vertical="center" wrapText="1"/>
      <protection locked="0"/>
    </xf>
    <xf numFmtId="3" fontId="2" fillId="0" borderId="7" xfId="0" applyNumberFormat="1" applyFont="1" applyBorder="1" applyAlignment="1" applyProtection="1">
      <alignment horizontal="center" vertical="center" wrapText="1"/>
      <protection locked="0"/>
    </xf>
    <xf numFmtId="3" fontId="2" fillId="5" borderId="26" xfId="0" applyNumberFormat="1" applyFont="1" applyFill="1" applyBorder="1" applyProtection="1">
      <protection locked="0"/>
    </xf>
    <xf numFmtId="3" fontId="2" fillId="2" borderId="14" xfId="0" applyNumberFormat="1" applyFont="1" applyFill="1" applyBorder="1" applyAlignment="1">
      <alignment horizontal="center" vertical="center" wrapText="1"/>
    </xf>
    <xf numFmtId="0" fontId="2" fillId="0" borderId="52"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3" fontId="2" fillId="0" borderId="44" xfId="0" applyNumberFormat="1" applyFont="1" applyBorder="1" applyAlignment="1" applyProtection="1">
      <alignment horizontal="center" vertical="center" wrapText="1"/>
      <protection locked="0"/>
    </xf>
    <xf numFmtId="3" fontId="2" fillId="0" borderId="42" xfId="0" applyNumberFormat="1" applyFont="1" applyBorder="1" applyAlignment="1" applyProtection="1">
      <alignment horizontal="center" vertical="center" wrapText="1"/>
      <protection locked="0"/>
    </xf>
    <xf numFmtId="3" fontId="2" fillId="0" borderId="52" xfId="0" applyNumberFormat="1" applyFont="1" applyFill="1" applyBorder="1" applyProtection="1">
      <protection locked="0"/>
    </xf>
    <xf numFmtId="0" fontId="2" fillId="4" borderId="57" xfId="0" applyFont="1" applyFill="1" applyBorder="1" applyAlignment="1">
      <alignment wrapText="1"/>
    </xf>
    <xf numFmtId="164" fontId="2" fillId="0" borderId="52" xfId="0" applyNumberFormat="1" applyFont="1" applyFill="1" applyBorder="1" applyProtection="1">
      <protection locked="0"/>
    </xf>
    <xf numFmtId="3" fontId="2" fillId="0" borderId="6" xfId="0" applyNumberFormat="1" applyFont="1" applyFill="1" applyBorder="1" applyProtection="1"/>
    <xf numFmtId="3" fontId="2" fillId="0" borderId="1" xfId="0" applyNumberFormat="1" applyFont="1" applyFill="1" applyBorder="1" applyProtection="1"/>
    <xf numFmtId="3" fontId="2" fillId="0" borderId="9" xfId="0" applyNumberFormat="1" applyFont="1" applyFill="1" applyBorder="1" applyProtection="1"/>
    <xf numFmtId="0" fontId="7" fillId="0" borderId="36"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8" fillId="0" borderId="0" xfId="0" applyFont="1" applyAlignment="1">
      <alignment horizontal="left" vertical="center" wrapText="1"/>
    </xf>
    <xf numFmtId="0" fontId="8" fillId="0" borderId="0" xfId="0" applyFont="1" applyAlignment="1">
      <alignment horizontal="left" vertical="top" wrapText="1"/>
    </xf>
    <xf numFmtId="0" fontId="7" fillId="3" borderId="36" xfId="0" applyFont="1" applyFill="1" applyBorder="1" applyAlignment="1" applyProtection="1">
      <alignment horizontal="center"/>
    </xf>
    <xf numFmtId="0" fontId="7" fillId="3" borderId="3" xfId="0" applyFont="1" applyFill="1" applyBorder="1" applyAlignment="1" applyProtection="1">
      <alignment horizontal="center"/>
    </xf>
    <xf numFmtId="0" fontId="4" fillId="3" borderId="28" xfId="0" applyFont="1" applyFill="1" applyBorder="1" applyAlignment="1">
      <alignment horizontal="center" textRotation="90"/>
    </xf>
    <xf numFmtId="0" fontId="4" fillId="3" borderId="23" xfId="0" applyFont="1" applyFill="1" applyBorder="1" applyAlignment="1">
      <alignment horizontal="center" textRotation="90"/>
    </xf>
    <xf numFmtId="0" fontId="4" fillId="3" borderId="29" xfId="0" applyFont="1" applyFill="1" applyBorder="1" applyAlignment="1">
      <alignment horizontal="center" textRotation="90"/>
    </xf>
    <xf numFmtId="0" fontId="2" fillId="0" borderId="34"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36"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41"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4" borderId="30"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5" xfId="0" applyFont="1" applyFill="1" applyBorder="1" applyAlignment="1">
      <alignment horizontal="center" vertical="center"/>
    </xf>
    <xf numFmtId="0" fontId="11" fillId="3" borderId="38" xfId="0" applyFont="1" applyFill="1" applyBorder="1" applyAlignment="1">
      <alignment horizontal="center"/>
    </xf>
    <xf numFmtId="0" fontId="11" fillId="3" borderId="39" xfId="0" applyFont="1" applyFill="1" applyBorder="1" applyAlignment="1">
      <alignment horizontal="center"/>
    </xf>
    <xf numFmtId="0" fontId="11" fillId="3" borderId="40" xfId="0" applyFont="1" applyFill="1" applyBorder="1" applyAlignment="1">
      <alignment horizontal="center"/>
    </xf>
    <xf numFmtId="0" fontId="0" fillId="4" borderId="28" xfId="0" applyFont="1" applyFill="1" applyBorder="1" applyAlignment="1">
      <alignment horizontal="center"/>
    </xf>
    <xf numFmtId="0" fontId="0" fillId="4" borderId="39" xfId="0" applyFont="1" applyFill="1" applyBorder="1" applyAlignment="1">
      <alignment horizontal="center"/>
    </xf>
    <xf numFmtId="0" fontId="0" fillId="4" borderId="40" xfId="0" applyFont="1" applyFill="1" applyBorder="1" applyAlignment="1">
      <alignment horizontal="center"/>
    </xf>
    <xf numFmtId="3" fontId="2" fillId="2" borderId="25" xfId="0" applyNumberFormat="1" applyFont="1" applyFill="1" applyBorder="1" applyAlignment="1">
      <alignment horizontal="center" vertical="center" wrapText="1"/>
    </xf>
    <xf numFmtId="3" fontId="2" fillId="2" borderId="21" xfId="0" applyNumberFormat="1" applyFont="1" applyFill="1" applyBorder="1" applyAlignment="1">
      <alignment horizontal="center" vertical="center" wrapText="1"/>
    </xf>
    <xf numFmtId="3" fontId="2" fillId="2" borderId="31" xfId="0" applyNumberFormat="1" applyFont="1" applyFill="1" applyBorder="1" applyAlignment="1">
      <alignment horizontal="center" vertical="center" wrapText="1"/>
    </xf>
    <xf numFmtId="3" fontId="2" fillId="2" borderId="14" xfId="0" applyNumberFormat="1" applyFont="1" applyFill="1" applyBorder="1" applyAlignment="1">
      <alignment horizontal="center" vertical="center" wrapText="1"/>
    </xf>
    <xf numFmtId="3" fontId="2" fillId="2" borderId="32" xfId="0" applyNumberFormat="1" applyFont="1" applyFill="1" applyBorder="1" applyAlignment="1">
      <alignment horizontal="center" vertical="center" wrapText="1"/>
    </xf>
    <xf numFmtId="3" fontId="2" fillId="2" borderId="15" xfId="0" applyNumberFormat="1" applyFont="1" applyFill="1" applyBorder="1" applyAlignment="1">
      <alignment horizontal="center" vertical="center" wrapText="1"/>
    </xf>
    <xf numFmtId="0" fontId="3" fillId="4" borderId="19"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20"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3" fontId="2" fillId="2" borderId="24" xfId="0" applyNumberFormat="1" applyFont="1" applyFill="1" applyBorder="1" applyAlignment="1">
      <alignment horizontal="center" vertical="center" wrapText="1"/>
    </xf>
    <xf numFmtId="3" fontId="2" fillId="2" borderId="20" xfId="0" applyNumberFormat="1" applyFont="1" applyFill="1" applyBorder="1" applyAlignment="1">
      <alignment horizontal="center" vertical="center" wrapText="1"/>
    </xf>
    <xf numFmtId="3" fontId="2" fillId="2" borderId="26" xfId="0" applyNumberFormat="1" applyFont="1" applyFill="1" applyBorder="1" applyAlignment="1">
      <alignment horizontal="center" vertical="center" wrapText="1"/>
    </xf>
    <xf numFmtId="3" fontId="2" fillId="2" borderId="22" xfId="0" applyNumberFormat="1"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2" borderId="32" xfId="0" applyFont="1" applyFill="1" applyBorder="1" applyAlignment="1">
      <alignment horizontal="center" vertical="center" wrapText="1"/>
    </xf>
    <xf numFmtId="0" fontId="2" fillId="2" borderId="15" xfId="0" applyFont="1" applyFill="1" applyBorder="1" applyAlignment="1">
      <alignment horizontal="center" vertical="center" wrapText="1"/>
    </xf>
    <xf numFmtId="3" fontId="2" fillId="2" borderId="30" xfId="0" applyNumberFormat="1" applyFont="1" applyFill="1" applyBorder="1" applyAlignment="1">
      <alignment horizontal="center" vertical="center" wrapText="1"/>
    </xf>
    <xf numFmtId="3" fontId="2" fillId="2" borderId="13" xfId="0" applyNumberFormat="1" applyFont="1" applyFill="1" applyBorder="1" applyAlignment="1">
      <alignment horizontal="center" vertical="center" wrapText="1"/>
    </xf>
    <xf numFmtId="0" fontId="2" fillId="0" borderId="52"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3" fontId="2" fillId="0" borderId="24" xfId="0" applyNumberFormat="1"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0" fontId="4" fillId="3" borderId="10" xfId="0" applyFont="1" applyFill="1" applyBorder="1" applyAlignment="1">
      <alignment horizontal="center" vertical="center" textRotation="90" wrapText="1"/>
    </xf>
    <xf numFmtId="0" fontId="4" fillId="3" borderId="11" xfId="0" applyFont="1" applyFill="1" applyBorder="1" applyAlignment="1">
      <alignment horizontal="center" vertical="center" textRotation="90" wrapText="1"/>
    </xf>
    <xf numFmtId="0" fontId="4" fillId="3" borderId="12" xfId="0" applyFont="1" applyFill="1" applyBorder="1" applyAlignment="1">
      <alignment horizontal="center" vertical="center" textRotation="90" wrapText="1"/>
    </xf>
    <xf numFmtId="0" fontId="2" fillId="4" borderId="2" xfId="0" applyFont="1" applyFill="1" applyBorder="1" applyAlignment="1" applyProtection="1">
      <alignment horizontal="left" vertical="center" wrapText="1"/>
      <protection locked="0"/>
    </xf>
    <xf numFmtId="0" fontId="2" fillId="4" borderId="21"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center" vertical="center" wrapText="1"/>
      <protection locked="0"/>
    </xf>
    <xf numFmtId="0" fontId="2" fillId="4" borderId="21"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22" xfId="0" applyFont="1" applyFill="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4" borderId="1"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4" fillId="3" borderId="28" xfId="0" applyFont="1" applyFill="1" applyBorder="1" applyAlignment="1">
      <alignment horizontal="center" vertical="center" textRotation="90" wrapText="1"/>
    </xf>
    <xf numFmtId="0" fontId="4" fillId="3" borderId="23" xfId="0" applyFont="1" applyFill="1" applyBorder="1" applyAlignment="1">
      <alignment horizontal="center" vertical="center" textRotation="90" wrapText="1"/>
    </xf>
    <xf numFmtId="0" fontId="4" fillId="3" borderId="29" xfId="0" applyFont="1" applyFill="1" applyBorder="1" applyAlignment="1">
      <alignment horizontal="center" vertical="center" textRotation="90" wrapText="1"/>
    </xf>
    <xf numFmtId="0" fontId="3" fillId="4" borderId="1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2" fillId="4" borderId="6" xfId="0" applyFont="1" applyFill="1" applyBorder="1" applyAlignment="1">
      <alignment vertical="center" wrapText="1"/>
    </xf>
    <xf numFmtId="0" fontId="2" fillId="4" borderId="13" xfId="0" applyFont="1" applyFill="1" applyBorder="1" applyAlignment="1">
      <alignment vertical="center" wrapText="1"/>
    </xf>
    <xf numFmtId="0" fontId="2" fillId="4" borderId="1" xfId="0" applyFont="1" applyFill="1" applyBorder="1" applyAlignment="1">
      <alignment vertical="center" wrapText="1"/>
    </xf>
    <xf numFmtId="0" fontId="2" fillId="4" borderId="14" xfId="0" applyFont="1" applyFill="1" applyBorder="1" applyAlignment="1">
      <alignment vertical="center" wrapText="1"/>
    </xf>
    <xf numFmtId="0" fontId="2" fillId="4" borderId="24" xfId="0" applyFont="1" applyFill="1" applyBorder="1" applyAlignment="1">
      <alignment horizontal="center" wrapText="1"/>
    </xf>
    <xf numFmtId="0" fontId="2" fillId="4" borderId="34" xfId="0" applyFont="1" applyFill="1" applyBorder="1" applyAlignment="1">
      <alignment horizontal="center" wrapText="1"/>
    </xf>
    <xf numFmtId="0" fontId="2" fillId="4" borderId="20" xfId="0" applyFont="1" applyFill="1" applyBorder="1" applyAlignment="1">
      <alignment horizontal="center" wrapText="1"/>
    </xf>
    <xf numFmtId="0" fontId="2" fillId="4" borderId="5" xfId="0" applyFont="1" applyFill="1" applyBorder="1" applyAlignment="1">
      <alignment horizontal="center" wrapText="1"/>
    </xf>
    <xf numFmtId="0" fontId="2" fillId="4" borderId="30" xfId="0" applyFont="1" applyFill="1" applyBorder="1" applyAlignment="1">
      <alignment horizontal="center" wrapText="1"/>
    </xf>
    <xf numFmtId="0" fontId="0" fillId="4" borderId="6" xfId="0" applyFont="1" applyFill="1" applyBorder="1" applyAlignment="1">
      <alignment horizontal="center" wrapText="1"/>
    </xf>
    <xf numFmtId="0" fontId="0" fillId="4" borderId="13" xfId="0" applyFont="1" applyFill="1" applyBorder="1" applyAlignment="1">
      <alignment horizontal="center" wrapText="1"/>
    </xf>
  </cellXfs>
  <cellStyles count="2">
    <cellStyle name="Normal" xfId="0" builtinId="0"/>
    <cellStyle name="Percent" xfId="1" builtinId="5"/>
  </cellStyles>
  <dxfs count="780">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s>
  <tableStyles count="0" defaultTableStyle="TableStyleMedium9" defaultPivotStyle="PivotStyleLight16"/>
  <colors>
    <mruColors>
      <color rgb="FFFFC5E5"/>
      <color rgb="FFE5007D"/>
      <color rgb="FFE1C5E5"/>
      <color rgb="FFFFDD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xdr:colOff>
      <xdr:row>0</xdr:row>
      <xdr:rowOff>0</xdr:rowOff>
    </xdr:from>
    <xdr:to>
      <xdr:col>11</xdr:col>
      <xdr:colOff>123265</xdr:colOff>
      <xdr:row>6</xdr:row>
      <xdr:rowOff>145677</xdr:rowOff>
    </xdr:to>
    <xdr:pic>
      <xdr:nvPicPr>
        <xdr:cNvPr id="3" name="Picture 2" descr="C:\Users\pcoppen\AppData\Local\Microsoft\Windows\Temporary Internet Files\Content.Outlook\JYMU5UDV\BBO_lock-up_2017_RGB.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6913" y="0"/>
          <a:ext cx="3148852" cy="16472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9"/>
  <sheetViews>
    <sheetView tabSelected="1" zoomScale="85" zoomScaleNormal="85" workbookViewId="0">
      <selection activeCell="K12" sqref="K12"/>
    </sheetView>
  </sheetViews>
  <sheetFormatPr defaultRowHeight="15" x14ac:dyDescent="0.25"/>
  <cols>
    <col min="1" max="1" width="4.7109375" customWidth="1"/>
    <col min="2" max="2" width="31.140625" customWidth="1"/>
    <col min="3" max="3" width="9.140625" customWidth="1"/>
    <col min="4" max="4" width="20.140625" customWidth="1"/>
  </cols>
  <sheetData>
    <row r="1" spans="1:12" ht="18.75" x14ac:dyDescent="0.3">
      <c r="A1" s="11" t="s">
        <v>73</v>
      </c>
      <c r="B1" s="10"/>
    </row>
    <row r="2" spans="1:12" x14ac:dyDescent="0.25">
      <c r="A2" t="s">
        <v>72</v>
      </c>
    </row>
    <row r="3" spans="1:12" ht="16.5" customHeight="1" x14ac:dyDescent="0.25">
      <c r="A3" s="168" t="s">
        <v>28</v>
      </c>
      <c r="B3" s="168"/>
      <c r="C3" s="168"/>
      <c r="D3" s="168"/>
      <c r="E3" s="168"/>
      <c r="F3" s="17"/>
      <c r="G3" s="12"/>
      <c r="H3" s="12"/>
      <c r="I3" s="12"/>
      <c r="J3" s="12"/>
      <c r="K3" s="12"/>
      <c r="L3" s="12"/>
    </row>
    <row r="4" spans="1:12" ht="15" customHeight="1" x14ac:dyDescent="0.25">
      <c r="A4" s="168"/>
      <c r="B4" s="168"/>
      <c r="C4" s="168"/>
      <c r="D4" s="168"/>
      <c r="E4" s="168"/>
      <c r="F4" s="17"/>
    </row>
    <row r="5" spans="1:12" ht="37.5" customHeight="1" x14ac:dyDescent="0.25">
      <c r="A5" s="168"/>
      <c r="B5" s="168"/>
      <c r="C5" s="168"/>
      <c r="D5" s="168"/>
      <c r="E5" s="168"/>
      <c r="F5" s="17"/>
    </row>
    <row r="6" spans="1:12" x14ac:dyDescent="0.25">
      <c r="A6" s="12"/>
      <c r="B6" s="12"/>
      <c r="C6" s="12"/>
      <c r="D6" s="12"/>
      <c r="E6" s="12"/>
      <c r="F6" s="12"/>
    </row>
    <row r="7" spans="1:12" ht="15.75" thickBot="1" x14ac:dyDescent="0.3">
      <c r="A7" s="12"/>
      <c r="B7" s="12"/>
      <c r="C7" s="12"/>
      <c r="D7" s="12"/>
      <c r="E7" s="12"/>
      <c r="F7" s="12"/>
    </row>
    <row r="8" spans="1:12" ht="19.5" thickTop="1" thickBot="1" x14ac:dyDescent="0.4">
      <c r="B8" s="15" t="s">
        <v>23</v>
      </c>
      <c r="C8" s="166"/>
      <c r="D8" s="166"/>
      <c r="E8" s="166"/>
      <c r="F8" s="166"/>
      <c r="G8" s="166"/>
      <c r="H8" s="167"/>
    </row>
    <row r="9" spans="1:12" ht="19.5" thickTop="1" thickBot="1" x14ac:dyDescent="0.4">
      <c r="B9" s="13"/>
    </row>
    <row r="10" spans="1:12" ht="19.5" thickTop="1" thickBot="1" x14ac:dyDescent="0.4">
      <c r="B10" s="15" t="s">
        <v>24</v>
      </c>
      <c r="C10" s="166"/>
      <c r="D10" s="166"/>
      <c r="E10" s="166"/>
      <c r="F10" s="166"/>
      <c r="G10" s="166"/>
      <c r="H10" s="167"/>
    </row>
    <row r="11" spans="1:12" ht="19.5" thickTop="1" thickBot="1" x14ac:dyDescent="0.4">
      <c r="B11" s="13"/>
    </row>
    <row r="12" spans="1:12" ht="19.5" thickTop="1" thickBot="1" x14ac:dyDescent="0.4">
      <c r="B12" s="15" t="s">
        <v>25</v>
      </c>
      <c r="C12" s="170" t="s">
        <v>66</v>
      </c>
      <c r="D12" s="170"/>
      <c r="E12" s="170"/>
      <c r="F12" s="170"/>
      <c r="G12" s="170"/>
      <c r="H12" s="171"/>
    </row>
    <row r="13" spans="1:12" ht="19.5" thickTop="1" thickBot="1" x14ac:dyDescent="0.4">
      <c r="B13" s="13"/>
    </row>
    <row r="14" spans="1:12" ht="19.5" thickTop="1" thickBot="1" x14ac:dyDescent="0.4">
      <c r="B14" s="15" t="s">
        <v>27</v>
      </c>
      <c r="C14" s="166"/>
      <c r="D14" s="166"/>
      <c r="E14" s="166"/>
      <c r="F14" s="166"/>
      <c r="G14" s="166"/>
      <c r="H14" s="167"/>
    </row>
    <row r="15" spans="1:12" ht="19.5" thickTop="1" thickBot="1" x14ac:dyDescent="0.4">
      <c r="B15" s="13"/>
    </row>
    <row r="16" spans="1:12" ht="19.5" thickTop="1" thickBot="1" x14ac:dyDescent="0.4">
      <c r="B16" s="15" t="s">
        <v>26</v>
      </c>
      <c r="C16" s="166"/>
      <c r="D16" s="166"/>
      <c r="E16" s="166"/>
      <c r="F16" s="166"/>
      <c r="G16" s="166"/>
      <c r="H16" s="167"/>
    </row>
    <row r="17" spans="1:11" ht="15.75" thickTop="1" x14ac:dyDescent="0.25"/>
    <row r="19" spans="1:11" ht="18" x14ac:dyDescent="0.35">
      <c r="A19" s="14" t="s">
        <v>29</v>
      </c>
    </row>
    <row r="21" spans="1:11" ht="18" customHeight="1" x14ac:dyDescent="0.25">
      <c r="A21" s="169" t="s">
        <v>31</v>
      </c>
      <c r="B21" s="169"/>
      <c r="C21" s="169"/>
      <c r="D21" s="169"/>
      <c r="E21" s="169"/>
      <c r="F21" s="169"/>
      <c r="G21" s="169"/>
      <c r="H21" s="169"/>
      <c r="I21" s="169"/>
      <c r="J21" s="18"/>
      <c r="K21" s="18"/>
    </row>
    <row r="22" spans="1:11" ht="19.5" customHeight="1" x14ac:dyDescent="0.25">
      <c r="A22" s="169"/>
      <c r="B22" s="169"/>
      <c r="C22" s="169"/>
      <c r="D22" s="169"/>
      <c r="E22" s="169"/>
      <c r="F22" s="169"/>
      <c r="G22" s="169"/>
      <c r="H22" s="169"/>
      <c r="I22" s="169"/>
      <c r="J22" s="18"/>
      <c r="K22" s="18"/>
    </row>
    <row r="23" spans="1:11" ht="15.75" thickBot="1" x14ac:dyDescent="0.3"/>
    <row r="24" spans="1:11" ht="17.25" thickTop="1" thickBot="1" x14ac:dyDescent="0.3">
      <c r="B24" s="16" t="s">
        <v>32</v>
      </c>
      <c r="C24" s="16" t="s">
        <v>30</v>
      </c>
      <c r="D24" s="16" t="s">
        <v>26</v>
      </c>
    </row>
    <row r="25" spans="1:11" ht="30.75" customHeight="1" thickTop="1" x14ac:dyDescent="0.25">
      <c r="B25" s="133" t="s">
        <v>33</v>
      </c>
      <c r="C25" s="134">
        <v>1</v>
      </c>
      <c r="D25" s="134" t="s">
        <v>34</v>
      </c>
    </row>
    <row r="26" spans="1:11" ht="30.75" customHeight="1" x14ac:dyDescent="0.3">
      <c r="B26" s="135"/>
      <c r="C26" s="135"/>
      <c r="D26" s="135"/>
    </row>
    <row r="27" spans="1:11" ht="30.75" customHeight="1" x14ac:dyDescent="0.3">
      <c r="B27" s="135"/>
      <c r="C27" s="135"/>
      <c r="D27" s="135"/>
    </row>
    <row r="28" spans="1:11" ht="30" customHeight="1" x14ac:dyDescent="0.3">
      <c r="B28" s="135"/>
      <c r="C28" s="135"/>
      <c r="D28" s="135"/>
    </row>
    <row r="29" spans="1:11" ht="30.75" customHeight="1" x14ac:dyDescent="0.3">
      <c r="B29" s="135"/>
      <c r="C29" s="135"/>
      <c r="D29" s="135"/>
    </row>
  </sheetData>
  <sheetProtection selectLockedCells="1"/>
  <mergeCells count="7">
    <mergeCell ref="C14:H14"/>
    <mergeCell ref="C16:H16"/>
    <mergeCell ref="A3:E5"/>
    <mergeCell ref="A21:I22"/>
    <mergeCell ref="C8:H8"/>
    <mergeCell ref="C10:H10"/>
    <mergeCell ref="C12:H12"/>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F57"/>
  <sheetViews>
    <sheetView showGridLines="0" topLeftCell="B30" zoomScale="70" zoomScaleNormal="70" workbookViewId="0">
      <selection activeCell="C23" sqref="C23:D23"/>
    </sheetView>
  </sheetViews>
  <sheetFormatPr defaultRowHeight="15" x14ac:dyDescent="0.25"/>
  <cols>
    <col min="1" max="1" width="4.7109375" customWidth="1"/>
    <col min="3" max="3" width="5.28515625" customWidth="1"/>
    <col min="4" max="4" width="31.5703125" customWidth="1"/>
    <col min="5" max="5" width="9.7109375" customWidth="1"/>
    <col min="6" max="6" width="11.5703125" customWidth="1"/>
    <col min="7" max="9" width="7.7109375" customWidth="1"/>
    <col min="10" max="10" width="10.7109375" customWidth="1"/>
    <col min="11" max="14" width="7.7109375" customWidth="1"/>
    <col min="15" max="15" width="10.7109375" customWidth="1"/>
    <col min="16" max="19" width="7.7109375" customWidth="1"/>
    <col min="20" max="20" width="10.7109375" customWidth="1"/>
    <col min="21" max="24" width="7.7109375" customWidth="1"/>
    <col min="25" max="25" width="10.7109375" customWidth="1"/>
    <col min="26" max="29" width="7.7109375" customWidth="1"/>
    <col min="30" max="30" width="10.7109375" customWidth="1"/>
    <col min="31" max="31" width="11.28515625" customWidth="1"/>
    <col min="32" max="32" width="9.7109375" customWidth="1"/>
  </cols>
  <sheetData>
    <row r="1" spans="2:32" ht="15.75" thickBot="1" x14ac:dyDescent="0.3"/>
    <row r="2" spans="2:32" ht="20.100000000000001" customHeight="1" thickTop="1" x14ac:dyDescent="0.3">
      <c r="D2" s="2"/>
      <c r="E2" s="213" t="s">
        <v>14</v>
      </c>
      <c r="F2" s="214"/>
      <c r="G2" s="185" t="s">
        <v>15</v>
      </c>
      <c r="H2" s="182"/>
      <c r="I2" s="182"/>
      <c r="J2" s="182"/>
      <c r="K2" s="182" t="s">
        <v>17</v>
      </c>
      <c r="L2" s="182"/>
      <c r="M2" s="182"/>
      <c r="N2" s="182"/>
      <c r="O2" s="182"/>
      <c r="P2" s="183" t="s">
        <v>19</v>
      </c>
      <c r="Q2" s="184"/>
      <c r="R2" s="184"/>
      <c r="S2" s="184"/>
      <c r="T2" s="185"/>
      <c r="U2" s="183" t="s">
        <v>37</v>
      </c>
      <c r="V2" s="184"/>
      <c r="W2" s="184"/>
      <c r="X2" s="184"/>
      <c r="Y2" s="185"/>
      <c r="Z2" s="198" t="s">
        <v>35</v>
      </c>
      <c r="AA2" s="199"/>
      <c r="AB2" s="199"/>
      <c r="AC2" s="199"/>
      <c r="AD2" s="200"/>
      <c r="AE2" s="205" t="s">
        <v>11</v>
      </c>
      <c r="AF2" s="206"/>
    </row>
    <row r="3" spans="2:32" ht="32.1" customHeight="1" thickBot="1" x14ac:dyDescent="0.35">
      <c r="D3" s="2"/>
      <c r="E3" s="215"/>
      <c r="F3" s="216"/>
      <c r="G3" s="4" t="s">
        <v>1</v>
      </c>
      <c r="H3" s="5" t="s">
        <v>2</v>
      </c>
      <c r="I3" s="5" t="s">
        <v>3</v>
      </c>
      <c r="J3" s="3" t="s">
        <v>16</v>
      </c>
      <c r="K3" s="5" t="s">
        <v>0</v>
      </c>
      <c r="L3" s="5" t="s">
        <v>1</v>
      </c>
      <c r="M3" s="5" t="s">
        <v>2</v>
      </c>
      <c r="N3" s="5" t="s">
        <v>3</v>
      </c>
      <c r="O3" s="3" t="s">
        <v>18</v>
      </c>
      <c r="P3" s="5" t="s">
        <v>0</v>
      </c>
      <c r="Q3" s="5" t="s">
        <v>1</v>
      </c>
      <c r="R3" s="5" t="s">
        <v>2</v>
      </c>
      <c r="S3" s="5" t="s">
        <v>3</v>
      </c>
      <c r="T3" s="9" t="s">
        <v>20</v>
      </c>
      <c r="U3" s="8" t="s">
        <v>0</v>
      </c>
      <c r="V3" s="8" t="s">
        <v>1</v>
      </c>
      <c r="W3" s="8" t="s">
        <v>2</v>
      </c>
      <c r="X3" s="8" t="s">
        <v>3</v>
      </c>
      <c r="Y3" s="9" t="s">
        <v>21</v>
      </c>
      <c r="Z3" s="8" t="s">
        <v>0</v>
      </c>
      <c r="AA3" s="8" t="s">
        <v>1</v>
      </c>
      <c r="AB3" s="8" t="s">
        <v>2</v>
      </c>
      <c r="AC3" s="8" t="s">
        <v>3</v>
      </c>
      <c r="AD3" s="9" t="s">
        <v>36</v>
      </c>
      <c r="AE3" s="220"/>
      <c r="AF3" s="221"/>
    </row>
    <row r="4" spans="2:32" s="1" customFormat="1" ht="35.1" customHeight="1" thickTop="1" x14ac:dyDescent="0.25">
      <c r="B4" s="228" t="s">
        <v>12</v>
      </c>
      <c r="C4" s="241" t="s">
        <v>5</v>
      </c>
      <c r="D4" s="242"/>
      <c r="E4" s="217"/>
      <c r="F4" s="176"/>
      <c r="G4" s="136"/>
      <c r="H4" s="137"/>
      <c r="I4" s="137"/>
      <c r="J4" s="91">
        <f>SUM(G4:I4)</f>
        <v>0</v>
      </c>
      <c r="K4" s="137"/>
      <c r="L4" s="137"/>
      <c r="M4" s="137"/>
      <c r="N4" s="137"/>
      <c r="O4" s="91">
        <f>SUM(K4:N4)</f>
        <v>0</v>
      </c>
      <c r="P4" s="137"/>
      <c r="Q4" s="137"/>
      <c r="R4" s="137"/>
      <c r="S4" s="137"/>
      <c r="T4" s="91">
        <f>SUM(P4:S4)</f>
        <v>0</v>
      </c>
      <c r="U4" s="137"/>
      <c r="V4" s="137"/>
      <c r="W4" s="137"/>
      <c r="X4" s="137"/>
      <c r="Y4" s="91">
        <f>SUM(U4:X4)</f>
        <v>0</v>
      </c>
      <c r="Z4" s="137"/>
      <c r="AA4" s="137"/>
      <c r="AB4" s="137"/>
      <c r="AC4" s="137"/>
      <c r="AD4" s="92">
        <f>SUM(Z4:AC4)</f>
        <v>0</v>
      </c>
      <c r="AE4" s="222">
        <f>SUM(J4,O4,T4,Y4,AD4)</f>
        <v>0</v>
      </c>
      <c r="AF4" s="223"/>
    </row>
    <row r="5" spans="2:32" s="1" customFormat="1" ht="35.1" customHeight="1" x14ac:dyDescent="0.25">
      <c r="B5" s="229"/>
      <c r="C5" s="239" t="s">
        <v>6</v>
      </c>
      <c r="D5" s="240"/>
      <c r="E5" s="218"/>
      <c r="F5" s="219"/>
      <c r="G5" s="138"/>
      <c r="H5" s="139"/>
      <c r="I5" s="139"/>
      <c r="J5" s="93">
        <f t="shared" ref="J5:J17" si="0">SUM(G5:I5)</f>
        <v>0</v>
      </c>
      <c r="K5" s="139"/>
      <c r="L5" s="139"/>
      <c r="M5" s="139"/>
      <c r="N5" s="139"/>
      <c r="O5" s="93">
        <f t="shared" ref="O5:O17" si="1">SUM(K5:N5)</f>
        <v>0</v>
      </c>
      <c r="P5" s="139"/>
      <c r="Q5" s="139"/>
      <c r="R5" s="139"/>
      <c r="S5" s="139"/>
      <c r="T5" s="93">
        <f t="shared" ref="T5:T17" si="2">SUM(P5:S5)</f>
        <v>0</v>
      </c>
      <c r="U5" s="139"/>
      <c r="V5" s="139"/>
      <c r="W5" s="139"/>
      <c r="X5" s="139"/>
      <c r="Y5" s="93">
        <f t="shared" ref="Y5:Y17" si="3">SUM(U5:X5)</f>
        <v>0</v>
      </c>
      <c r="Z5" s="139"/>
      <c r="AA5" s="139"/>
      <c r="AB5" s="139"/>
      <c r="AC5" s="139"/>
      <c r="AD5" s="94">
        <f t="shared" ref="AD5:AD17" si="4">SUM(Z5:AC5)</f>
        <v>0</v>
      </c>
      <c r="AE5" s="194">
        <f t="shared" ref="AE5:AE17" si="5">SUM(J5,O5,T5,Y5,AD5)</f>
        <v>0</v>
      </c>
      <c r="AF5" s="195"/>
    </row>
    <row r="6" spans="2:32" s="1" customFormat="1" ht="35.1" customHeight="1" x14ac:dyDescent="0.25">
      <c r="B6" s="229"/>
      <c r="C6" s="239" t="s">
        <v>7</v>
      </c>
      <c r="D6" s="240"/>
      <c r="E6" s="218"/>
      <c r="F6" s="219"/>
      <c r="G6" s="138"/>
      <c r="H6" s="139"/>
      <c r="I6" s="139"/>
      <c r="J6" s="93">
        <f t="shared" si="0"/>
        <v>0</v>
      </c>
      <c r="K6" s="139"/>
      <c r="L6" s="139"/>
      <c r="M6" s="139"/>
      <c r="N6" s="139"/>
      <c r="O6" s="93">
        <f t="shared" si="1"/>
        <v>0</v>
      </c>
      <c r="P6" s="139"/>
      <c r="Q6" s="139"/>
      <c r="R6" s="139"/>
      <c r="S6" s="139"/>
      <c r="T6" s="93">
        <f t="shared" si="2"/>
        <v>0</v>
      </c>
      <c r="U6" s="139"/>
      <c r="V6" s="139"/>
      <c r="W6" s="139"/>
      <c r="X6" s="139"/>
      <c r="Y6" s="93">
        <f t="shared" si="3"/>
        <v>0</v>
      </c>
      <c r="Z6" s="139"/>
      <c r="AA6" s="139"/>
      <c r="AB6" s="139"/>
      <c r="AC6" s="139"/>
      <c r="AD6" s="94">
        <f t="shared" si="4"/>
        <v>0</v>
      </c>
      <c r="AE6" s="194">
        <f t="shared" si="5"/>
        <v>0</v>
      </c>
      <c r="AF6" s="195"/>
    </row>
    <row r="7" spans="2:32" s="1" customFormat="1" ht="35.1" customHeight="1" x14ac:dyDescent="0.25">
      <c r="B7" s="229"/>
      <c r="C7" s="239" t="s">
        <v>8</v>
      </c>
      <c r="D7" s="240"/>
      <c r="E7" s="218"/>
      <c r="F7" s="219"/>
      <c r="G7" s="138"/>
      <c r="H7" s="139"/>
      <c r="I7" s="139"/>
      <c r="J7" s="93">
        <f t="shared" si="0"/>
        <v>0</v>
      </c>
      <c r="K7" s="139"/>
      <c r="L7" s="139"/>
      <c r="M7" s="139"/>
      <c r="N7" s="139"/>
      <c r="O7" s="93">
        <f t="shared" si="1"/>
        <v>0</v>
      </c>
      <c r="P7" s="139"/>
      <c r="Q7" s="139"/>
      <c r="R7" s="139"/>
      <c r="S7" s="139"/>
      <c r="T7" s="93">
        <f t="shared" si="2"/>
        <v>0</v>
      </c>
      <c r="U7" s="139"/>
      <c r="V7" s="139"/>
      <c r="W7" s="139"/>
      <c r="X7" s="139"/>
      <c r="Y7" s="93">
        <f t="shared" si="3"/>
        <v>0</v>
      </c>
      <c r="Z7" s="139"/>
      <c r="AA7" s="139"/>
      <c r="AB7" s="139"/>
      <c r="AC7" s="139"/>
      <c r="AD7" s="94">
        <f t="shared" si="4"/>
        <v>0</v>
      </c>
      <c r="AE7" s="194">
        <f t="shared" si="5"/>
        <v>0</v>
      </c>
      <c r="AF7" s="195"/>
    </row>
    <row r="8" spans="2:32" s="1" customFormat="1" ht="35.1" customHeight="1" x14ac:dyDescent="0.25">
      <c r="B8" s="229"/>
      <c r="C8" s="239" t="s">
        <v>67</v>
      </c>
      <c r="D8" s="240"/>
      <c r="E8" s="218"/>
      <c r="F8" s="219"/>
      <c r="G8" s="138"/>
      <c r="H8" s="139"/>
      <c r="I8" s="139"/>
      <c r="J8" s="93">
        <f t="shared" si="0"/>
        <v>0</v>
      </c>
      <c r="K8" s="139"/>
      <c r="L8" s="139"/>
      <c r="M8" s="139"/>
      <c r="N8" s="139"/>
      <c r="O8" s="93">
        <f t="shared" si="1"/>
        <v>0</v>
      </c>
      <c r="P8" s="139"/>
      <c r="Q8" s="139"/>
      <c r="R8" s="139"/>
      <c r="S8" s="139"/>
      <c r="T8" s="93">
        <f t="shared" si="2"/>
        <v>0</v>
      </c>
      <c r="U8" s="139"/>
      <c r="V8" s="139"/>
      <c r="W8" s="139"/>
      <c r="X8" s="139"/>
      <c r="Y8" s="93">
        <f t="shared" si="3"/>
        <v>0</v>
      </c>
      <c r="Z8" s="139"/>
      <c r="AA8" s="139"/>
      <c r="AB8" s="139"/>
      <c r="AC8" s="139"/>
      <c r="AD8" s="94">
        <f t="shared" si="4"/>
        <v>0</v>
      </c>
      <c r="AE8" s="194">
        <f t="shared" si="5"/>
        <v>0</v>
      </c>
      <c r="AF8" s="195"/>
    </row>
    <row r="9" spans="2:32" s="1" customFormat="1" ht="35.1" customHeight="1" x14ac:dyDescent="0.25">
      <c r="B9" s="229"/>
      <c r="C9" s="239" t="s">
        <v>68</v>
      </c>
      <c r="D9" s="240"/>
      <c r="E9" s="218"/>
      <c r="F9" s="219"/>
      <c r="G9" s="138"/>
      <c r="H9" s="139"/>
      <c r="I9" s="139"/>
      <c r="J9" s="93">
        <f t="shared" si="0"/>
        <v>0</v>
      </c>
      <c r="K9" s="139"/>
      <c r="L9" s="139"/>
      <c r="M9" s="139"/>
      <c r="N9" s="139"/>
      <c r="O9" s="93">
        <f t="shared" si="1"/>
        <v>0</v>
      </c>
      <c r="P9" s="139"/>
      <c r="Q9" s="139"/>
      <c r="R9" s="139"/>
      <c r="S9" s="139"/>
      <c r="T9" s="93">
        <f t="shared" si="2"/>
        <v>0</v>
      </c>
      <c r="U9" s="139"/>
      <c r="V9" s="139"/>
      <c r="W9" s="139"/>
      <c r="X9" s="139"/>
      <c r="Y9" s="93">
        <f t="shared" si="3"/>
        <v>0</v>
      </c>
      <c r="Z9" s="139"/>
      <c r="AA9" s="139"/>
      <c r="AB9" s="139"/>
      <c r="AC9" s="139"/>
      <c r="AD9" s="94">
        <f t="shared" si="4"/>
        <v>0</v>
      </c>
      <c r="AE9" s="194">
        <f t="shared" si="5"/>
        <v>0</v>
      </c>
      <c r="AF9" s="195"/>
    </row>
    <row r="10" spans="2:32" s="1" customFormat="1" ht="35.1" customHeight="1" x14ac:dyDescent="0.25">
      <c r="B10" s="229"/>
      <c r="C10" s="239" t="s">
        <v>69</v>
      </c>
      <c r="D10" s="240"/>
      <c r="E10" s="218"/>
      <c r="F10" s="219"/>
      <c r="G10" s="138"/>
      <c r="H10" s="139"/>
      <c r="I10" s="139"/>
      <c r="J10" s="93">
        <f t="shared" si="0"/>
        <v>0</v>
      </c>
      <c r="K10" s="139"/>
      <c r="L10" s="139"/>
      <c r="M10" s="139"/>
      <c r="N10" s="139"/>
      <c r="O10" s="93">
        <f t="shared" si="1"/>
        <v>0</v>
      </c>
      <c r="P10" s="139"/>
      <c r="Q10" s="139"/>
      <c r="R10" s="139"/>
      <c r="S10" s="139"/>
      <c r="T10" s="93">
        <f t="shared" si="2"/>
        <v>0</v>
      </c>
      <c r="U10" s="139"/>
      <c r="V10" s="139"/>
      <c r="W10" s="139"/>
      <c r="X10" s="139"/>
      <c r="Y10" s="93">
        <f t="shared" si="3"/>
        <v>0</v>
      </c>
      <c r="Z10" s="139"/>
      <c r="AA10" s="139"/>
      <c r="AB10" s="139"/>
      <c r="AC10" s="139"/>
      <c r="AD10" s="94">
        <f t="shared" si="4"/>
        <v>0</v>
      </c>
      <c r="AE10" s="194">
        <f t="shared" si="5"/>
        <v>0</v>
      </c>
      <c r="AF10" s="195"/>
    </row>
    <row r="11" spans="2:32" s="1" customFormat="1" ht="35.1" customHeight="1" x14ac:dyDescent="0.25">
      <c r="B11" s="229"/>
      <c r="C11" s="239" t="s">
        <v>9</v>
      </c>
      <c r="D11" s="240"/>
      <c r="E11" s="224"/>
      <c r="F11" s="225"/>
      <c r="G11" s="138"/>
      <c r="H11" s="139"/>
      <c r="I11" s="139"/>
      <c r="J11" s="93">
        <f t="shared" si="0"/>
        <v>0</v>
      </c>
      <c r="K11" s="139"/>
      <c r="L11" s="139"/>
      <c r="M11" s="139"/>
      <c r="N11" s="139"/>
      <c r="O11" s="93">
        <f t="shared" si="1"/>
        <v>0</v>
      </c>
      <c r="P11" s="139"/>
      <c r="Q11" s="139"/>
      <c r="R11" s="139"/>
      <c r="S11" s="139"/>
      <c r="T11" s="93">
        <f t="shared" si="2"/>
        <v>0</v>
      </c>
      <c r="U11" s="139"/>
      <c r="V11" s="139"/>
      <c r="W11" s="139"/>
      <c r="X11" s="139"/>
      <c r="Y11" s="93">
        <f t="shared" si="3"/>
        <v>0</v>
      </c>
      <c r="Z11" s="139"/>
      <c r="AA11" s="139"/>
      <c r="AB11" s="139"/>
      <c r="AC11" s="139"/>
      <c r="AD11" s="94">
        <f t="shared" si="4"/>
        <v>0</v>
      </c>
      <c r="AE11" s="194">
        <f t="shared" si="5"/>
        <v>0</v>
      </c>
      <c r="AF11" s="195"/>
    </row>
    <row r="12" spans="2:32" s="1" customFormat="1" ht="35.1" customHeight="1" x14ac:dyDescent="0.25">
      <c r="B12" s="229"/>
      <c r="C12" s="231" t="s">
        <v>10</v>
      </c>
      <c r="D12" s="232"/>
      <c r="E12" s="218"/>
      <c r="F12" s="219"/>
      <c r="G12" s="138"/>
      <c r="H12" s="139"/>
      <c r="I12" s="139"/>
      <c r="J12" s="93">
        <f t="shared" si="0"/>
        <v>0</v>
      </c>
      <c r="K12" s="139"/>
      <c r="L12" s="139"/>
      <c r="M12" s="139"/>
      <c r="N12" s="139"/>
      <c r="O12" s="93">
        <f t="shared" si="1"/>
        <v>0</v>
      </c>
      <c r="P12" s="139"/>
      <c r="Q12" s="139"/>
      <c r="R12" s="139"/>
      <c r="S12" s="139"/>
      <c r="T12" s="93">
        <f t="shared" si="2"/>
        <v>0</v>
      </c>
      <c r="U12" s="139"/>
      <c r="V12" s="139"/>
      <c r="W12" s="139"/>
      <c r="X12" s="139"/>
      <c r="Y12" s="93">
        <f t="shared" si="3"/>
        <v>0</v>
      </c>
      <c r="Z12" s="139"/>
      <c r="AA12" s="139"/>
      <c r="AB12" s="139"/>
      <c r="AC12" s="139"/>
      <c r="AD12" s="94">
        <f t="shared" si="4"/>
        <v>0</v>
      </c>
      <c r="AE12" s="194">
        <f t="shared" si="5"/>
        <v>0</v>
      </c>
      <c r="AF12" s="195"/>
    </row>
    <row r="13" spans="2:32" s="1" customFormat="1" ht="35.1" customHeight="1" x14ac:dyDescent="0.25">
      <c r="B13" s="229"/>
      <c r="C13" s="233"/>
      <c r="D13" s="234"/>
      <c r="E13" s="218"/>
      <c r="F13" s="219"/>
      <c r="G13" s="138"/>
      <c r="H13" s="139"/>
      <c r="I13" s="139"/>
      <c r="J13" s="93">
        <f t="shared" si="0"/>
        <v>0</v>
      </c>
      <c r="K13" s="139"/>
      <c r="L13" s="139"/>
      <c r="M13" s="139"/>
      <c r="N13" s="139"/>
      <c r="O13" s="93">
        <f t="shared" si="1"/>
        <v>0</v>
      </c>
      <c r="P13" s="139"/>
      <c r="Q13" s="139"/>
      <c r="R13" s="139"/>
      <c r="S13" s="139"/>
      <c r="T13" s="93">
        <f t="shared" si="2"/>
        <v>0</v>
      </c>
      <c r="U13" s="139"/>
      <c r="V13" s="139"/>
      <c r="W13" s="139"/>
      <c r="X13" s="139"/>
      <c r="Y13" s="93">
        <f t="shared" si="3"/>
        <v>0</v>
      </c>
      <c r="Z13" s="139"/>
      <c r="AA13" s="139"/>
      <c r="AB13" s="139"/>
      <c r="AC13" s="139"/>
      <c r="AD13" s="94">
        <f t="shared" si="4"/>
        <v>0</v>
      </c>
      <c r="AE13" s="194">
        <f t="shared" si="5"/>
        <v>0</v>
      </c>
      <c r="AF13" s="195"/>
    </row>
    <row r="14" spans="2:32" s="1" customFormat="1" ht="35.1" customHeight="1" x14ac:dyDescent="0.25">
      <c r="B14" s="229"/>
      <c r="C14" s="233"/>
      <c r="D14" s="234"/>
      <c r="E14" s="218"/>
      <c r="F14" s="219"/>
      <c r="G14" s="138"/>
      <c r="H14" s="139"/>
      <c r="I14" s="139"/>
      <c r="J14" s="93">
        <f t="shared" si="0"/>
        <v>0</v>
      </c>
      <c r="K14" s="139"/>
      <c r="L14" s="139"/>
      <c r="M14" s="139"/>
      <c r="N14" s="139"/>
      <c r="O14" s="93">
        <f t="shared" si="1"/>
        <v>0</v>
      </c>
      <c r="P14" s="139"/>
      <c r="Q14" s="139"/>
      <c r="R14" s="139"/>
      <c r="S14" s="139"/>
      <c r="T14" s="93">
        <f t="shared" si="2"/>
        <v>0</v>
      </c>
      <c r="U14" s="139"/>
      <c r="V14" s="139"/>
      <c r="W14" s="139"/>
      <c r="X14" s="139"/>
      <c r="Y14" s="93">
        <f t="shared" si="3"/>
        <v>0</v>
      </c>
      <c r="Z14" s="139"/>
      <c r="AA14" s="139"/>
      <c r="AB14" s="139"/>
      <c r="AC14" s="139"/>
      <c r="AD14" s="94">
        <f t="shared" si="4"/>
        <v>0</v>
      </c>
      <c r="AE14" s="194">
        <f t="shared" si="5"/>
        <v>0</v>
      </c>
      <c r="AF14" s="195"/>
    </row>
    <row r="15" spans="2:32" s="1" customFormat="1" ht="35.1" customHeight="1" x14ac:dyDescent="0.25">
      <c r="B15" s="229"/>
      <c r="C15" s="233"/>
      <c r="D15" s="234"/>
      <c r="E15" s="218"/>
      <c r="F15" s="219"/>
      <c r="G15" s="138"/>
      <c r="H15" s="139"/>
      <c r="I15" s="139"/>
      <c r="J15" s="93">
        <f t="shared" si="0"/>
        <v>0</v>
      </c>
      <c r="K15" s="139"/>
      <c r="L15" s="139"/>
      <c r="M15" s="139"/>
      <c r="N15" s="139"/>
      <c r="O15" s="93">
        <f t="shared" si="1"/>
        <v>0</v>
      </c>
      <c r="P15" s="139"/>
      <c r="Q15" s="139"/>
      <c r="R15" s="139"/>
      <c r="S15" s="139"/>
      <c r="T15" s="93">
        <f t="shared" si="2"/>
        <v>0</v>
      </c>
      <c r="U15" s="139"/>
      <c r="V15" s="139"/>
      <c r="W15" s="139"/>
      <c r="X15" s="139"/>
      <c r="Y15" s="93">
        <f t="shared" si="3"/>
        <v>0</v>
      </c>
      <c r="Z15" s="139"/>
      <c r="AA15" s="139"/>
      <c r="AB15" s="139"/>
      <c r="AC15" s="139"/>
      <c r="AD15" s="94">
        <f t="shared" si="4"/>
        <v>0</v>
      </c>
      <c r="AE15" s="194">
        <f t="shared" si="5"/>
        <v>0</v>
      </c>
      <c r="AF15" s="195"/>
    </row>
    <row r="16" spans="2:32" s="1" customFormat="1" ht="35.1" customHeight="1" x14ac:dyDescent="0.25">
      <c r="B16" s="229"/>
      <c r="C16" s="233"/>
      <c r="D16" s="234"/>
      <c r="E16" s="156"/>
      <c r="F16" s="157"/>
      <c r="G16" s="158"/>
      <c r="H16" s="159"/>
      <c r="I16" s="159"/>
      <c r="J16" s="93">
        <f t="shared" si="0"/>
        <v>0</v>
      </c>
      <c r="K16" s="159"/>
      <c r="L16" s="159"/>
      <c r="M16" s="159"/>
      <c r="N16" s="159"/>
      <c r="O16" s="93">
        <f t="shared" si="1"/>
        <v>0</v>
      </c>
      <c r="P16" s="159"/>
      <c r="Q16" s="159"/>
      <c r="R16" s="159"/>
      <c r="S16" s="159"/>
      <c r="T16" s="93">
        <f t="shared" si="2"/>
        <v>0</v>
      </c>
      <c r="U16" s="159"/>
      <c r="V16" s="159"/>
      <c r="W16" s="159"/>
      <c r="X16" s="159"/>
      <c r="Y16" s="93">
        <f t="shared" si="3"/>
        <v>0</v>
      </c>
      <c r="Z16" s="159"/>
      <c r="AA16" s="159"/>
      <c r="AB16" s="159"/>
      <c r="AC16" s="159"/>
      <c r="AD16" s="155">
        <f t="shared" si="4"/>
        <v>0</v>
      </c>
      <c r="AE16" s="194">
        <f t="shared" ref="AE16" si="6">SUM(J16,O16,T16,Y16,AD16)</f>
        <v>0</v>
      </c>
      <c r="AF16" s="195"/>
    </row>
    <row r="17" spans="2:32" s="1" customFormat="1" ht="35.1" customHeight="1" thickBot="1" x14ac:dyDescent="0.3">
      <c r="B17" s="230"/>
      <c r="C17" s="235"/>
      <c r="D17" s="236"/>
      <c r="E17" s="237"/>
      <c r="F17" s="238"/>
      <c r="G17" s="140"/>
      <c r="H17" s="141"/>
      <c r="I17" s="141"/>
      <c r="J17" s="95">
        <f t="shared" si="0"/>
        <v>0</v>
      </c>
      <c r="K17" s="141"/>
      <c r="L17" s="141"/>
      <c r="M17" s="141"/>
      <c r="N17" s="141"/>
      <c r="O17" s="95">
        <f t="shared" si="1"/>
        <v>0</v>
      </c>
      <c r="P17" s="141"/>
      <c r="Q17" s="141"/>
      <c r="R17" s="141"/>
      <c r="S17" s="141"/>
      <c r="T17" s="95">
        <f t="shared" si="2"/>
        <v>0</v>
      </c>
      <c r="U17" s="141"/>
      <c r="V17" s="141"/>
      <c r="W17" s="141"/>
      <c r="X17" s="141"/>
      <c r="Y17" s="95">
        <f t="shared" si="3"/>
        <v>0</v>
      </c>
      <c r="Z17" s="141"/>
      <c r="AA17" s="141"/>
      <c r="AB17" s="141"/>
      <c r="AC17" s="141"/>
      <c r="AD17" s="96">
        <f t="shared" si="4"/>
        <v>0</v>
      </c>
      <c r="AE17" s="196">
        <f t="shared" si="5"/>
        <v>0</v>
      </c>
      <c r="AF17" s="197"/>
    </row>
    <row r="18" spans="2:32" s="28" customFormat="1" ht="21.75" customHeight="1" thickTop="1" thickBot="1" x14ac:dyDescent="0.3">
      <c r="B18" s="6"/>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row>
    <row r="19" spans="2:32" s="1" customFormat="1" ht="26.25" customHeight="1" thickTop="1" x14ac:dyDescent="0.25">
      <c r="B19" s="6"/>
      <c r="C19" s="7"/>
      <c r="D19" s="7"/>
      <c r="E19" s="246" t="s">
        <v>22</v>
      </c>
      <c r="F19" s="248" t="s">
        <v>4</v>
      </c>
      <c r="G19" s="185" t="s">
        <v>15</v>
      </c>
      <c r="H19" s="182"/>
      <c r="I19" s="182"/>
      <c r="J19" s="182"/>
      <c r="K19" s="182" t="s">
        <v>17</v>
      </c>
      <c r="L19" s="182"/>
      <c r="M19" s="182"/>
      <c r="N19" s="182"/>
      <c r="O19" s="182"/>
      <c r="P19" s="183" t="s">
        <v>19</v>
      </c>
      <c r="Q19" s="184"/>
      <c r="R19" s="184"/>
      <c r="S19" s="184"/>
      <c r="T19" s="185"/>
      <c r="U19" s="183" t="s">
        <v>37</v>
      </c>
      <c r="V19" s="184"/>
      <c r="W19" s="184"/>
      <c r="X19" s="184"/>
      <c r="Y19" s="185"/>
      <c r="Z19" s="198" t="s">
        <v>35</v>
      </c>
      <c r="AA19" s="199"/>
      <c r="AB19" s="199"/>
      <c r="AC19" s="199"/>
      <c r="AD19" s="200"/>
      <c r="AE19" s="201" t="s">
        <v>4</v>
      </c>
      <c r="AF19" s="203" t="s">
        <v>22</v>
      </c>
    </row>
    <row r="20" spans="2:32" s="1" customFormat="1" ht="30.75" thickBot="1" x14ac:dyDescent="0.3">
      <c r="B20" s="6"/>
      <c r="C20" s="7"/>
      <c r="D20" s="7"/>
      <c r="E20" s="247"/>
      <c r="F20" s="249"/>
      <c r="G20" s="4" t="s">
        <v>1</v>
      </c>
      <c r="H20" s="5" t="s">
        <v>2</v>
      </c>
      <c r="I20" s="5" t="s">
        <v>3</v>
      </c>
      <c r="J20" s="3" t="s">
        <v>16</v>
      </c>
      <c r="K20" s="5" t="s">
        <v>0</v>
      </c>
      <c r="L20" s="5" t="s">
        <v>1</v>
      </c>
      <c r="M20" s="5" t="s">
        <v>2</v>
      </c>
      <c r="N20" s="5" t="s">
        <v>3</v>
      </c>
      <c r="O20" s="3" t="s">
        <v>18</v>
      </c>
      <c r="P20" s="5" t="s">
        <v>0</v>
      </c>
      <c r="Q20" s="5" t="s">
        <v>1</v>
      </c>
      <c r="R20" s="5" t="s">
        <v>2</v>
      </c>
      <c r="S20" s="5" t="s">
        <v>3</v>
      </c>
      <c r="T20" s="9" t="s">
        <v>20</v>
      </c>
      <c r="U20" s="8" t="s">
        <v>0</v>
      </c>
      <c r="V20" s="8" t="s">
        <v>1</v>
      </c>
      <c r="W20" s="8" t="s">
        <v>2</v>
      </c>
      <c r="X20" s="8" t="s">
        <v>3</v>
      </c>
      <c r="Y20" s="9" t="s">
        <v>21</v>
      </c>
      <c r="Z20" s="8" t="s">
        <v>0</v>
      </c>
      <c r="AA20" s="8" t="s">
        <v>1</v>
      </c>
      <c r="AB20" s="8" t="s">
        <v>2</v>
      </c>
      <c r="AC20" s="8" t="s">
        <v>3</v>
      </c>
      <c r="AD20" s="9" t="s">
        <v>36</v>
      </c>
      <c r="AE20" s="202"/>
      <c r="AF20" s="204"/>
    </row>
    <row r="21" spans="2:32" s="1" customFormat="1" ht="35.1" customHeight="1" thickTop="1" x14ac:dyDescent="0.25">
      <c r="B21" s="243" t="s">
        <v>13</v>
      </c>
      <c r="C21" s="250" t="s">
        <v>70</v>
      </c>
      <c r="D21" s="251"/>
      <c r="E21" s="142"/>
      <c r="F21" s="143"/>
      <c r="G21" s="144"/>
      <c r="H21" s="137"/>
      <c r="I21" s="137"/>
      <c r="J21" s="91">
        <f>SUM(G21:I21)</f>
        <v>0</v>
      </c>
      <c r="K21" s="137"/>
      <c r="L21" s="137"/>
      <c r="M21" s="137"/>
      <c r="N21" s="137"/>
      <c r="O21" s="91">
        <f>SUM(K21:N21)</f>
        <v>0</v>
      </c>
      <c r="P21" s="137"/>
      <c r="Q21" s="137"/>
      <c r="R21" s="137"/>
      <c r="S21" s="137"/>
      <c r="T21" s="91">
        <f>SUM(P21:S21)</f>
        <v>0</v>
      </c>
      <c r="U21" s="151"/>
      <c r="V21" s="151"/>
      <c r="W21" s="151"/>
      <c r="X21" s="151"/>
      <c r="Y21" s="91">
        <f>SUM(U21:X21)</f>
        <v>0</v>
      </c>
      <c r="Z21" s="151"/>
      <c r="AA21" s="151"/>
      <c r="AB21" s="151"/>
      <c r="AC21" s="151"/>
      <c r="AD21" s="92">
        <f>SUM(Z21:AC21)</f>
        <v>0</v>
      </c>
      <c r="AE21" s="97">
        <f>SUM(J21,O21,T21,Y21,AD21)</f>
        <v>0</v>
      </c>
      <c r="AF21" s="50">
        <f>IF(AE21=0,0,AE21/AE4)</f>
        <v>0</v>
      </c>
    </row>
    <row r="22" spans="2:32" s="1" customFormat="1" ht="48.75" customHeight="1" x14ac:dyDescent="0.25">
      <c r="B22" s="244"/>
      <c r="C22" s="252" t="s">
        <v>71</v>
      </c>
      <c r="D22" s="253"/>
      <c r="E22" s="145"/>
      <c r="F22" s="146"/>
      <c r="G22" s="147"/>
      <c r="H22" s="139"/>
      <c r="I22" s="139"/>
      <c r="J22" s="93">
        <f t="shared" ref="J22:J26" si="7">SUM(G22:I22)</f>
        <v>0</v>
      </c>
      <c r="K22" s="139"/>
      <c r="L22" s="139"/>
      <c r="M22" s="139"/>
      <c r="N22" s="139"/>
      <c r="O22" s="93">
        <f t="shared" ref="O22:O26" si="8">SUM(K22:N22)</f>
        <v>0</v>
      </c>
      <c r="P22" s="139"/>
      <c r="Q22" s="139"/>
      <c r="R22" s="139"/>
      <c r="S22" s="139"/>
      <c r="T22" s="93">
        <f t="shared" ref="T22:T26" si="9">SUM(P22:S22)</f>
        <v>0</v>
      </c>
      <c r="U22" s="152"/>
      <c r="V22" s="152"/>
      <c r="W22" s="152"/>
      <c r="X22" s="152"/>
      <c r="Y22" s="93">
        <f t="shared" ref="Y22:Y26" si="10">SUM(U22:X22)</f>
        <v>0</v>
      </c>
      <c r="Z22" s="152"/>
      <c r="AA22" s="152"/>
      <c r="AB22" s="152"/>
      <c r="AC22" s="152"/>
      <c r="AD22" s="94">
        <f t="shared" ref="AD22:AD26" si="11">SUM(Z22:AC22)</f>
        <v>0</v>
      </c>
      <c r="AE22" s="98">
        <f t="shared" ref="AE22:AE26" si="12">SUM(J22,O22,T22,Y22,AD22)</f>
        <v>0</v>
      </c>
      <c r="AF22" s="51">
        <f>IFERROR(AE22/AE4,0)</f>
        <v>0</v>
      </c>
    </row>
    <row r="23" spans="2:32" s="1" customFormat="1" ht="84" customHeight="1" x14ac:dyDescent="0.25">
      <c r="B23" s="244"/>
      <c r="C23" s="233"/>
      <c r="D23" s="234"/>
      <c r="E23" s="145"/>
      <c r="F23" s="146"/>
      <c r="G23" s="147"/>
      <c r="H23" s="139"/>
      <c r="I23" s="139"/>
      <c r="J23" s="93">
        <f t="shared" si="7"/>
        <v>0</v>
      </c>
      <c r="K23" s="139"/>
      <c r="L23" s="139"/>
      <c r="M23" s="139"/>
      <c r="N23" s="139"/>
      <c r="O23" s="93">
        <f t="shared" si="8"/>
        <v>0</v>
      </c>
      <c r="P23" s="139"/>
      <c r="Q23" s="139"/>
      <c r="R23" s="139"/>
      <c r="S23" s="139"/>
      <c r="T23" s="93">
        <f t="shared" si="9"/>
        <v>0</v>
      </c>
      <c r="U23" s="152"/>
      <c r="V23" s="152"/>
      <c r="W23" s="152"/>
      <c r="X23" s="152"/>
      <c r="Y23" s="93">
        <f t="shared" si="10"/>
        <v>0</v>
      </c>
      <c r="Z23" s="152"/>
      <c r="AA23" s="152"/>
      <c r="AB23" s="152"/>
      <c r="AC23" s="152"/>
      <c r="AD23" s="94">
        <f t="shared" si="11"/>
        <v>0</v>
      </c>
      <c r="AE23" s="98">
        <f t="shared" si="12"/>
        <v>0</v>
      </c>
      <c r="AF23" s="81"/>
    </row>
    <row r="24" spans="2:32" s="1" customFormat="1" ht="84" customHeight="1" x14ac:dyDescent="0.25">
      <c r="B24" s="244"/>
      <c r="C24" s="233"/>
      <c r="D24" s="234"/>
      <c r="E24" s="145"/>
      <c r="F24" s="146"/>
      <c r="G24" s="147"/>
      <c r="H24" s="139"/>
      <c r="I24" s="139"/>
      <c r="J24" s="93">
        <f t="shared" si="7"/>
        <v>0</v>
      </c>
      <c r="K24" s="139"/>
      <c r="L24" s="139"/>
      <c r="M24" s="139"/>
      <c r="N24" s="139"/>
      <c r="O24" s="93">
        <f t="shared" si="8"/>
        <v>0</v>
      </c>
      <c r="P24" s="139"/>
      <c r="Q24" s="139"/>
      <c r="R24" s="139"/>
      <c r="S24" s="139"/>
      <c r="T24" s="93">
        <f t="shared" si="9"/>
        <v>0</v>
      </c>
      <c r="U24" s="152"/>
      <c r="V24" s="152"/>
      <c r="W24" s="152"/>
      <c r="X24" s="152"/>
      <c r="Y24" s="93">
        <f t="shared" si="10"/>
        <v>0</v>
      </c>
      <c r="Z24" s="152"/>
      <c r="AA24" s="152"/>
      <c r="AB24" s="152"/>
      <c r="AC24" s="152"/>
      <c r="AD24" s="94">
        <f t="shared" si="11"/>
        <v>0</v>
      </c>
      <c r="AE24" s="98">
        <f t="shared" si="12"/>
        <v>0</v>
      </c>
      <c r="AF24" s="81"/>
    </row>
    <row r="25" spans="2:32" s="1" customFormat="1" ht="84" customHeight="1" x14ac:dyDescent="0.25">
      <c r="B25" s="244"/>
      <c r="C25" s="233"/>
      <c r="D25" s="234"/>
      <c r="E25" s="145"/>
      <c r="F25" s="146"/>
      <c r="G25" s="147"/>
      <c r="H25" s="139"/>
      <c r="I25" s="139"/>
      <c r="J25" s="93">
        <f t="shared" si="7"/>
        <v>0</v>
      </c>
      <c r="K25" s="139"/>
      <c r="L25" s="139"/>
      <c r="M25" s="139"/>
      <c r="N25" s="139"/>
      <c r="O25" s="93">
        <f t="shared" si="8"/>
        <v>0</v>
      </c>
      <c r="P25" s="139"/>
      <c r="Q25" s="139"/>
      <c r="R25" s="139"/>
      <c r="S25" s="139"/>
      <c r="T25" s="93">
        <f t="shared" si="9"/>
        <v>0</v>
      </c>
      <c r="U25" s="152"/>
      <c r="V25" s="152"/>
      <c r="W25" s="152"/>
      <c r="X25" s="152"/>
      <c r="Y25" s="93">
        <f t="shared" si="10"/>
        <v>0</v>
      </c>
      <c r="Z25" s="152"/>
      <c r="AA25" s="152"/>
      <c r="AB25" s="152"/>
      <c r="AC25" s="152"/>
      <c r="AD25" s="94">
        <f t="shared" si="11"/>
        <v>0</v>
      </c>
      <c r="AE25" s="98">
        <f t="shared" si="12"/>
        <v>0</v>
      </c>
      <c r="AF25" s="81"/>
    </row>
    <row r="26" spans="2:32" s="1" customFormat="1" ht="84" customHeight="1" thickBot="1" x14ac:dyDescent="0.3">
      <c r="B26" s="245"/>
      <c r="C26" s="235"/>
      <c r="D26" s="236"/>
      <c r="E26" s="148"/>
      <c r="F26" s="149"/>
      <c r="G26" s="150"/>
      <c r="H26" s="141"/>
      <c r="I26" s="141"/>
      <c r="J26" s="95">
        <f t="shared" si="7"/>
        <v>0</v>
      </c>
      <c r="K26" s="141"/>
      <c r="L26" s="141"/>
      <c r="M26" s="141"/>
      <c r="N26" s="141"/>
      <c r="O26" s="95">
        <f t="shared" si="8"/>
        <v>0</v>
      </c>
      <c r="P26" s="141"/>
      <c r="Q26" s="141"/>
      <c r="R26" s="141"/>
      <c r="S26" s="141"/>
      <c r="T26" s="95">
        <f t="shared" si="9"/>
        <v>0</v>
      </c>
      <c r="U26" s="153"/>
      <c r="V26" s="153"/>
      <c r="W26" s="153"/>
      <c r="X26" s="153"/>
      <c r="Y26" s="95">
        <f t="shared" si="10"/>
        <v>0</v>
      </c>
      <c r="Z26" s="153"/>
      <c r="AA26" s="153"/>
      <c r="AB26" s="153"/>
      <c r="AC26" s="153"/>
      <c r="AD26" s="96">
        <f t="shared" si="11"/>
        <v>0</v>
      </c>
      <c r="AE26" s="99">
        <f t="shared" si="12"/>
        <v>0</v>
      </c>
      <c r="AF26" s="82"/>
    </row>
    <row r="27" spans="2:32" s="28" customFormat="1" ht="19.5" customHeight="1" thickTop="1" thickBot="1" x14ac:dyDescent="0.3">
      <c r="B27" s="6"/>
      <c r="C27" s="24"/>
      <c r="D27" s="24"/>
      <c r="E27" s="26"/>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7"/>
    </row>
    <row r="28" spans="2:32" ht="16.5" thickTop="1" thickBot="1" x14ac:dyDescent="0.3">
      <c r="C28" s="186" t="s">
        <v>42</v>
      </c>
      <c r="D28" s="187"/>
      <c r="E28" s="187"/>
      <c r="F28" s="188"/>
      <c r="G28" s="181" t="s">
        <v>15</v>
      </c>
      <c r="H28" s="182"/>
      <c r="I28" s="182"/>
      <c r="J28" s="182"/>
      <c r="K28" s="182" t="s">
        <v>17</v>
      </c>
      <c r="L28" s="182"/>
      <c r="M28" s="182"/>
      <c r="N28" s="182"/>
      <c r="O28" s="182"/>
      <c r="P28" s="183" t="s">
        <v>19</v>
      </c>
      <c r="Q28" s="184"/>
      <c r="R28" s="184"/>
      <c r="S28" s="184"/>
      <c r="T28" s="185"/>
      <c r="U28" s="183" t="s">
        <v>37</v>
      </c>
      <c r="V28" s="184"/>
      <c r="W28" s="184"/>
      <c r="X28" s="184"/>
      <c r="Y28" s="185"/>
      <c r="Z28" s="198" t="s">
        <v>35</v>
      </c>
      <c r="AA28" s="199"/>
      <c r="AB28" s="199"/>
      <c r="AC28" s="199"/>
      <c r="AD28" s="200"/>
      <c r="AE28" s="205" t="s">
        <v>11</v>
      </c>
      <c r="AF28" s="206"/>
    </row>
    <row r="29" spans="2:32" ht="31.5" thickTop="1" thickBot="1" x14ac:dyDescent="0.3">
      <c r="C29" s="189" t="s">
        <v>43</v>
      </c>
      <c r="D29" s="190"/>
      <c r="E29" s="190"/>
      <c r="F29" s="191"/>
      <c r="G29" s="19" t="s">
        <v>1</v>
      </c>
      <c r="H29" s="20" t="s">
        <v>2</v>
      </c>
      <c r="I29" s="20" t="s">
        <v>3</v>
      </c>
      <c r="J29" s="21" t="s">
        <v>16</v>
      </c>
      <c r="K29" s="20" t="s">
        <v>0</v>
      </c>
      <c r="L29" s="20" t="s">
        <v>1</v>
      </c>
      <c r="M29" s="20" t="s">
        <v>2</v>
      </c>
      <c r="N29" s="20" t="s">
        <v>3</v>
      </c>
      <c r="O29" s="21" t="s">
        <v>18</v>
      </c>
      <c r="P29" s="20" t="s">
        <v>0</v>
      </c>
      <c r="Q29" s="20" t="s">
        <v>1</v>
      </c>
      <c r="R29" s="20" t="s">
        <v>2</v>
      </c>
      <c r="S29" s="20" t="s">
        <v>3</v>
      </c>
      <c r="T29" s="22" t="s">
        <v>20</v>
      </c>
      <c r="U29" s="23" t="s">
        <v>0</v>
      </c>
      <c r="V29" s="23" t="s">
        <v>1</v>
      </c>
      <c r="W29" s="23" t="s">
        <v>2</v>
      </c>
      <c r="X29" s="23" t="s">
        <v>3</v>
      </c>
      <c r="Y29" s="22" t="s">
        <v>21</v>
      </c>
      <c r="Z29" s="23" t="s">
        <v>0</v>
      </c>
      <c r="AA29" s="23" t="s">
        <v>1</v>
      </c>
      <c r="AB29" s="23" t="s">
        <v>2</v>
      </c>
      <c r="AC29" s="23" t="s">
        <v>3</v>
      </c>
      <c r="AD29" s="22" t="s">
        <v>36</v>
      </c>
      <c r="AE29" s="207"/>
      <c r="AF29" s="208"/>
    </row>
    <row r="30" spans="2:32" ht="33" customHeight="1" thickTop="1" x14ac:dyDescent="0.25">
      <c r="B30" s="172" t="s">
        <v>38</v>
      </c>
      <c r="C30" s="29">
        <v>1</v>
      </c>
      <c r="D30" s="175"/>
      <c r="E30" s="175"/>
      <c r="F30" s="176"/>
      <c r="G30" s="144"/>
      <c r="H30" s="137"/>
      <c r="I30" s="137"/>
      <c r="J30" s="91">
        <f>SUM(G30:I30)</f>
        <v>0</v>
      </c>
      <c r="K30" s="137"/>
      <c r="L30" s="137"/>
      <c r="M30" s="137"/>
      <c r="N30" s="137"/>
      <c r="O30" s="91">
        <f>SUM(K30:N30)</f>
        <v>0</v>
      </c>
      <c r="P30" s="137"/>
      <c r="Q30" s="137"/>
      <c r="R30" s="137"/>
      <c r="S30" s="137"/>
      <c r="T30" s="91">
        <f>SUM(P30:S30)</f>
        <v>0</v>
      </c>
      <c r="U30" s="151"/>
      <c r="V30" s="151"/>
      <c r="W30" s="151"/>
      <c r="X30" s="151"/>
      <c r="Y30" s="91">
        <f>SUM(U30:X30)</f>
        <v>0</v>
      </c>
      <c r="Z30" s="151"/>
      <c r="AA30" s="151"/>
      <c r="AB30" s="151"/>
      <c r="AC30" s="151"/>
      <c r="AD30" s="92">
        <f>SUM(Z30:AC30)</f>
        <v>0</v>
      </c>
      <c r="AE30" s="209">
        <f>SUM(J30,O30,T30,Y30,AD30)</f>
        <v>0</v>
      </c>
      <c r="AF30" s="210"/>
    </row>
    <row r="31" spans="2:32" ht="15.75" x14ac:dyDescent="0.3">
      <c r="B31" s="173"/>
      <c r="C31" s="30">
        <v>2</v>
      </c>
      <c r="D31" s="177"/>
      <c r="E31" s="177"/>
      <c r="F31" s="178"/>
      <c r="G31" s="147"/>
      <c r="H31" s="139"/>
      <c r="I31" s="139"/>
      <c r="J31" s="93">
        <f t="shared" ref="J31:J56" si="13">SUM(G31:I31)</f>
        <v>0</v>
      </c>
      <c r="K31" s="139"/>
      <c r="L31" s="139"/>
      <c r="M31" s="139"/>
      <c r="N31" s="139"/>
      <c r="O31" s="93">
        <f t="shared" ref="O31:O34" si="14">SUM(K31:N31)</f>
        <v>0</v>
      </c>
      <c r="P31" s="139"/>
      <c r="Q31" s="139"/>
      <c r="R31" s="139"/>
      <c r="S31" s="139"/>
      <c r="T31" s="93">
        <f t="shared" ref="T31:T56" si="15">SUM(P31:S31)</f>
        <v>0</v>
      </c>
      <c r="U31" s="152"/>
      <c r="V31" s="152"/>
      <c r="W31" s="152"/>
      <c r="X31" s="152"/>
      <c r="Y31" s="93">
        <f t="shared" ref="Y31:Y56" si="16">SUM(U31:X31)</f>
        <v>0</v>
      </c>
      <c r="Z31" s="152"/>
      <c r="AA31" s="152"/>
      <c r="AB31" s="152"/>
      <c r="AC31" s="152"/>
      <c r="AD31" s="94">
        <f t="shared" ref="AD31:AD56" si="17">SUM(Z31:AC31)</f>
        <v>0</v>
      </c>
      <c r="AE31" s="192">
        <f t="shared" ref="AE31:AE56" si="18">SUM(J31,O31,T31,Y31,AD31)</f>
        <v>0</v>
      </c>
      <c r="AF31" s="193"/>
    </row>
    <row r="32" spans="2:32" ht="15.75" x14ac:dyDescent="0.3">
      <c r="B32" s="173"/>
      <c r="C32" s="31">
        <v>3</v>
      </c>
      <c r="D32" s="177"/>
      <c r="E32" s="177"/>
      <c r="F32" s="178"/>
      <c r="G32" s="147"/>
      <c r="H32" s="139"/>
      <c r="I32" s="139"/>
      <c r="J32" s="93">
        <f t="shared" si="13"/>
        <v>0</v>
      </c>
      <c r="K32" s="139"/>
      <c r="L32" s="139"/>
      <c r="M32" s="139"/>
      <c r="N32" s="139"/>
      <c r="O32" s="93">
        <f t="shared" si="14"/>
        <v>0</v>
      </c>
      <c r="P32" s="139"/>
      <c r="Q32" s="139"/>
      <c r="R32" s="139"/>
      <c r="S32" s="139"/>
      <c r="T32" s="93">
        <f t="shared" si="15"/>
        <v>0</v>
      </c>
      <c r="U32" s="152"/>
      <c r="V32" s="152"/>
      <c r="W32" s="152"/>
      <c r="X32" s="152"/>
      <c r="Y32" s="93">
        <f t="shared" si="16"/>
        <v>0</v>
      </c>
      <c r="Z32" s="152"/>
      <c r="AA32" s="152"/>
      <c r="AB32" s="152"/>
      <c r="AC32" s="152"/>
      <c r="AD32" s="94">
        <f t="shared" si="17"/>
        <v>0</v>
      </c>
      <c r="AE32" s="192">
        <f t="shared" si="18"/>
        <v>0</v>
      </c>
      <c r="AF32" s="193"/>
    </row>
    <row r="33" spans="2:32" ht="15.75" x14ac:dyDescent="0.3">
      <c r="B33" s="173"/>
      <c r="C33" s="31">
        <v>4</v>
      </c>
      <c r="D33" s="177"/>
      <c r="E33" s="177"/>
      <c r="F33" s="178"/>
      <c r="G33" s="147"/>
      <c r="H33" s="139"/>
      <c r="I33" s="139"/>
      <c r="J33" s="93">
        <f t="shared" si="13"/>
        <v>0</v>
      </c>
      <c r="K33" s="139"/>
      <c r="L33" s="139"/>
      <c r="M33" s="139"/>
      <c r="N33" s="139"/>
      <c r="O33" s="93">
        <f t="shared" si="14"/>
        <v>0</v>
      </c>
      <c r="P33" s="139"/>
      <c r="Q33" s="139"/>
      <c r="R33" s="139"/>
      <c r="S33" s="139"/>
      <c r="T33" s="93">
        <f t="shared" si="15"/>
        <v>0</v>
      </c>
      <c r="U33" s="152"/>
      <c r="V33" s="152"/>
      <c r="W33" s="152"/>
      <c r="X33" s="152"/>
      <c r="Y33" s="93">
        <f t="shared" si="16"/>
        <v>0</v>
      </c>
      <c r="Z33" s="152"/>
      <c r="AA33" s="152"/>
      <c r="AB33" s="152"/>
      <c r="AC33" s="152"/>
      <c r="AD33" s="94">
        <f t="shared" si="17"/>
        <v>0</v>
      </c>
      <c r="AE33" s="192">
        <f t="shared" si="18"/>
        <v>0</v>
      </c>
      <c r="AF33" s="193"/>
    </row>
    <row r="34" spans="2:32" ht="15.75" x14ac:dyDescent="0.3">
      <c r="B34" s="173"/>
      <c r="C34" s="31">
        <v>5</v>
      </c>
      <c r="D34" s="177"/>
      <c r="E34" s="177"/>
      <c r="F34" s="178"/>
      <c r="G34" s="147"/>
      <c r="H34" s="139"/>
      <c r="I34" s="139"/>
      <c r="J34" s="93">
        <f t="shared" si="13"/>
        <v>0</v>
      </c>
      <c r="K34" s="139"/>
      <c r="L34" s="139"/>
      <c r="M34" s="139"/>
      <c r="N34" s="139"/>
      <c r="O34" s="93">
        <f t="shared" si="14"/>
        <v>0</v>
      </c>
      <c r="P34" s="139"/>
      <c r="Q34" s="139"/>
      <c r="R34" s="139"/>
      <c r="S34" s="139"/>
      <c r="T34" s="93">
        <f t="shared" si="15"/>
        <v>0</v>
      </c>
      <c r="U34" s="152"/>
      <c r="V34" s="152"/>
      <c r="W34" s="152"/>
      <c r="X34" s="152"/>
      <c r="Y34" s="93">
        <f t="shared" si="16"/>
        <v>0</v>
      </c>
      <c r="Z34" s="152"/>
      <c r="AA34" s="152"/>
      <c r="AB34" s="152"/>
      <c r="AC34" s="152"/>
      <c r="AD34" s="94">
        <f t="shared" si="17"/>
        <v>0</v>
      </c>
      <c r="AE34" s="192">
        <f t="shared" si="18"/>
        <v>0</v>
      </c>
      <c r="AF34" s="193"/>
    </row>
    <row r="35" spans="2:32" ht="16.5" thickBot="1" x14ac:dyDescent="0.35">
      <c r="B35" s="174"/>
      <c r="C35" s="32">
        <v>6</v>
      </c>
      <c r="D35" s="179"/>
      <c r="E35" s="179"/>
      <c r="F35" s="180"/>
      <c r="G35" s="150"/>
      <c r="H35" s="141"/>
      <c r="I35" s="141"/>
      <c r="J35" s="95">
        <f t="shared" si="13"/>
        <v>0</v>
      </c>
      <c r="K35" s="141"/>
      <c r="L35" s="141"/>
      <c r="M35" s="141"/>
      <c r="N35" s="141"/>
      <c r="O35" s="95">
        <f>SUM(K35:N35)</f>
        <v>0</v>
      </c>
      <c r="P35" s="141"/>
      <c r="Q35" s="141"/>
      <c r="R35" s="141"/>
      <c r="S35" s="141"/>
      <c r="T35" s="95">
        <f t="shared" si="15"/>
        <v>0</v>
      </c>
      <c r="U35" s="153"/>
      <c r="V35" s="153"/>
      <c r="W35" s="153"/>
      <c r="X35" s="153"/>
      <c r="Y35" s="95">
        <f t="shared" si="16"/>
        <v>0</v>
      </c>
      <c r="Z35" s="153"/>
      <c r="AA35" s="153"/>
      <c r="AB35" s="153"/>
      <c r="AC35" s="153"/>
      <c r="AD35" s="96">
        <f t="shared" si="17"/>
        <v>0</v>
      </c>
      <c r="AE35" s="211">
        <f t="shared" si="18"/>
        <v>0</v>
      </c>
      <c r="AF35" s="212"/>
    </row>
    <row r="36" spans="2:32" ht="16.5" thickTop="1" thickBot="1" x14ac:dyDescent="0.3">
      <c r="G36" s="100"/>
      <c r="H36" s="100"/>
      <c r="I36" s="100"/>
      <c r="J36" s="101"/>
      <c r="K36" s="100"/>
      <c r="L36" s="100"/>
      <c r="M36" s="100"/>
      <c r="N36" s="100"/>
      <c r="O36" s="102"/>
      <c r="P36" s="100"/>
      <c r="Q36" s="100"/>
      <c r="R36" s="100"/>
      <c r="S36" s="100"/>
      <c r="T36" s="101"/>
      <c r="U36" s="100"/>
      <c r="V36" s="100"/>
      <c r="W36" s="100"/>
      <c r="X36" s="100"/>
      <c r="Y36" s="101"/>
      <c r="Z36" s="100"/>
      <c r="AA36" s="100"/>
      <c r="AB36" s="100"/>
      <c r="AC36" s="100"/>
      <c r="AD36" s="103"/>
      <c r="AE36" s="226"/>
      <c r="AF36" s="227"/>
    </row>
    <row r="37" spans="2:32" ht="15.75" thickTop="1" x14ac:dyDescent="0.25">
      <c r="B37" s="172" t="s">
        <v>39</v>
      </c>
      <c r="C37" s="33">
        <v>1</v>
      </c>
      <c r="D37" s="175"/>
      <c r="E37" s="175"/>
      <c r="F37" s="176"/>
      <c r="G37" s="144"/>
      <c r="H37" s="137"/>
      <c r="I37" s="137"/>
      <c r="J37" s="91">
        <f t="shared" si="13"/>
        <v>0</v>
      </c>
      <c r="K37" s="137"/>
      <c r="L37" s="137"/>
      <c r="M37" s="137"/>
      <c r="N37" s="137"/>
      <c r="O37" s="91">
        <f t="shared" ref="O37:O56" si="19">SUM(K37:N37)</f>
        <v>0</v>
      </c>
      <c r="P37" s="137"/>
      <c r="Q37" s="137"/>
      <c r="R37" s="137"/>
      <c r="S37" s="137"/>
      <c r="T37" s="91">
        <f t="shared" si="15"/>
        <v>0</v>
      </c>
      <c r="U37" s="151"/>
      <c r="V37" s="151"/>
      <c r="W37" s="151"/>
      <c r="X37" s="151"/>
      <c r="Y37" s="104">
        <f t="shared" si="16"/>
        <v>0</v>
      </c>
      <c r="Z37" s="151"/>
      <c r="AA37" s="151"/>
      <c r="AB37" s="151"/>
      <c r="AC37" s="151"/>
      <c r="AD37" s="92">
        <f t="shared" si="17"/>
        <v>0</v>
      </c>
      <c r="AE37" s="209">
        <f t="shared" si="18"/>
        <v>0</v>
      </c>
      <c r="AF37" s="210"/>
    </row>
    <row r="38" spans="2:32" ht="15.75" x14ac:dyDescent="0.3">
      <c r="B38" s="173"/>
      <c r="C38" s="30">
        <v>2</v>
      </c>
      <c r="D38" s="177"/>
      <c r="E38" s="177"/>
      <c r="F38" s="178"/>
      <c r="G38" s="147"/>
      <c r="H38" s="139"/>
      <c r="I38" s="139"/>
      <c r="J38" s="93">
        <f t="shared" si="13"/>
        <v>0</v>
      </c>
      <c r="K38" s="139"/>
      <c r="L38" s="139"/>
      <c r="M38" s="139"/>
      <c r="N38" s="139"/>
      <c r="O38" s="93">
        <f t="shared" si="19"/>
        <v>0</v>
      </c>
      <c r="P38" s="139"/>
      <c r="Q38" s="139"/>
      <c r="R38" s="139"/>
      <c r="S38" s="139"/>
      <c r="T38" s="93">
        <f t="shared" si="15"/>
        <v>0</v>
      </c>
      <c r="U38" s="152"/>
      <c r="V38" s="152"/>
      <c r="W38" s="152"/>
      <c r="X38" s="152"/>
      <c r="Y38" s="105">
        <f t="shared" si="16"/>
        <v>0</v>
      </c>
      <c r="Z38" s="152"/>
      <c r="AA38" s="152"/>
      <c r="AB38" s="152"/>
      <c r="AC38" s="152"/>
      <c r="AD38" s="94">
        <f t="shared" si="17"/>
        <v>0</v>
      </c>
      <c r="AE38" s="192">
        <f t="shared" si="18"/>
        <v>0</v>
      </c>
      <c r="AF38" s="193"/>
    </row>
    <row r="39" spans="2:32" ht="15.75" x14ac:dyDescent="0.3">
      <c r="B39" s="173"/>
      <c r="C39" s="31">
        <v>3</v>
      </c>
      <c r="D39" s="177"/>
      <c r="E39" s="177"/>
      <c r="F39" s="178"/>
      <c r="G39" s="147"/>
      <c r="H39" s="139"/>
      <c r="I39" s="139"/>
      <c r="J39" s="93">
        <f t="shared" si="13"/>
        <v>0</v>
      </c>
      <c r="K39" s="139"/>
      <c r="L39" s="139"/>
      <c r="M39" s="139"/>
      <c r="N39" s="139"/>
      <c r="O39" s="93">
        <f t="shared" si="19"/>
        <v>0</v>
      </c>
      <c r="P39" s="139"/>
      <c r="Q39" s="139"/>
      <c r="R39" s="139"/>
      <c r="S39" s="139"/>
      <c r="T39" s="93">
        <f t="shared" si="15"/>
        <v>0</v>
      </c>
      <c r="U39" s="152"/>
      <c r="V39" s="152"/>
      <c r="W39" s="152"/>
      <c r="X39" s="152"/>
      <c r="Y39" s="105">
        <f t="shared" si="16"/>
        <v>0</v>
      </c>
      <c r="Z39" s="152"/>
      <c r="AA39" s="152"/>
      <c r="AB39" s="152"/>
      <c r="AC39" s="152"/>
      <c r="AD39" s="94">
        <f t="shared" si="17"/>
        <v>0</v>
      </c>
      <c r="AE39" s="192">
        <f t="shared" si="18"/>
        <v>0</v>
      </c>
      <c r="AF39" s="193"/>
    </row>
    <row r="40" spans="2:32" ht="15.75" x14ac:dyDescent="0.3">
      <c r="B40" s="173"/>
      <c r="C40" s="31">
        <v>4</v>
      </c>
      <c r="D40" s="177"/>
      <c r="E40" s="177"/>
      <c r="F40" s="178"/>
      <c r="G40" s="147"/>
      <c r="H40" s="139"/>
      <c r="I40" s="139"/>
      <c r="J40" s="93">
        <f t="shared" si="13"/>
        <v>0</v>
      </c>
      <c r="K40" s="139"/>
      <c r="L40" s="139"/>
      <c r="M40" s="139"/>
      <c r="N40" s="139"/>
      <c r="O40" s="93">
        <f t="shared" si="19"/>
        <v>0</v>
      </c>
      <c r="P40" s="139"/>
      <c r="Q40" s="139"/>
      <c r="R40" s="139"/>
      <c r="S40" s="139"/>
      <c r="T40" s="93">
        <f t="shared" si="15"/>
        <v>0</v>
      </c>
      <c r="U40" s="152"/>
      <c r="V40" s="152"/>
      <c r="W40" s="152"/>
      <c r="X40" s="152"/>
      <c r="Y40" s="105">
        <f t="shared" si="16"/>
        <v>0</v>
      </c>
      <c r="Z40" s="152"/>
      <c r="AA40" s="152"/>
      <c r="AB40" s="152"/>
      <c r="AC40" s="152"/>
      <c r="AD40" s="94">
        <f t="shared" si="17"/>
        <v>0</v>
      </c>
      <c r="AE40" s="192">
        <f t="shared" si="18"/>
        <v>0</v>
      </c>
      <c r="AF40" s="193"/>
    </row>
    <row r="41" spans="2:32" ht="15.75" x14ac:dyDescent="0.3">
      <c r="B41" s="173"/>
      <c r="C41" s="31">
        <v>5</v>
      </c>
      <c r="D41" s="177"/>
      <c r="E41" s="177"/>
      <c r="F41" s="178"/>
      <c r="G41" s="147"/>
      <c r="H41" s="139"/>
      <c r="I41" s="139"/>
      <c r="J41" s="93">
        <f t="shared" si="13"/>
        <v>0</v>
      </c>
      <c r="K41" s="139"/>
      <c r="L41" s="139"/>
      <c r="M41" s="139"/>
      <c r="N41" s="139"/>
      <c r="O41" s="93">
        <f t="shared" si="19"/>
        <v>0</v>
      </c>
      <c r="P41" s="139"/>
      <c r="Q41" s="139"/>
      <c r="R41" s="139"/>
      <c r="S41" s="139"/>
      <c r="T41" s="93">
        <f t="shared" si="15"/>
        <v>0</v>
      </c>
      <c r="U41" s="152"/>
      <c r="V41" s="152"/>
      <c r="W41" s="152"/>
      <c r="X41" s="152"/>
      <c r="Y41" s="105">
        <f t="shared" si="16"/>
        <v>0</v>
      </c>
      <c r="Z41" s="152"/>
      <c r="AA41" s="152"/>
      <c r="AB41" s="152"/>
      <c r="AC41" s="152"/>
      <c r="AD41" s="94">
        <f t="shared" si="17"/>
        <v>0</v>
      </c>
      <c r="AE41" s="192">
        <f t="shared" si="18"/>
        <v>0</v>
      </c>
      <c r="AF41" s="193"/>
    </row>
    <row r="42" spans="2:32" ht="31.5" customHeight="1" thickBot="1" x14ac:dyDescent="0.35">
      <c r="B42" s="174"/>
      <c r="C42" s="32">
        <v>6</v>
      </c>
      <c r="D42" s="179"/>
      <c r="E42" s="179"/>
      <c r="F42" s="180"/>
      <c r="G42" s="150"/>
      <c r="H42" s="141"/>
      <c r="I42" s="141"/>
      <c r="J42" s="93">
        <f t="shared" si="13"/>
        <v>0</v>
      </c>
      <c r="K42" s="141"/>
      <c r="L42" s="141"/>
      <c r="M42" s="141"/>
      <c r="N42" s="141"/>
      <c r="O42" s="93">
        <f t="shared" si="19"/>
        <v>0</v>
      </c>
      <c r="P42" s="141"/>
      <c r="Q42" s="141"/>
      <c r="R42" s="141"/>
      <c r="S42" s="141"/>
      <c r="T42" s="93">
        <f t="shared" si="15"/>
        <v>0</v>
      </c>
      <c r="U42" s="153"/>
      <c r="V42" s="153"/>
      <c r="W42" s="153"/>
      <c r="X42" s="153"/>
      <c r="Y42" s="105">
        <f t="shared" si="16"/>
        <v>0</v>
      </c>
      <c r="Z42" s="153"/>
      <c r="AA42" s="153"/>
      <c r="AB42" s="153"/>
      <c r="AC42" s="153"/>
      <c r="AD42" s="94">
        <f t="shared" si="17"/>
        <v>0</v>
      </c>
      <c r="AE42" s="192">
        <f t="shared" si="18"/>
        <v>0</v>
      </c>
      <c r="AF42" s="193"/>
    </row>
    <row r="43" spans="2:32" ht="16.5" thickTop="1" thickBot="1" x14ac:dyDescent="0.3">
      <c r="G43" s="100"/>
      <c r="H43" s="100"/>
      <c r="I43" s="100"/>
      <c r="J43" s="101"/>
      <c r="K43" s="100"/>
      <c r="L43" s="100"/>
      <c r="M43" s="100"/>
      <c r="N43" s="100"/>
      <c r="O43" s="101"/>
      <c r="P43" s="100"/>
      <c r="Q43" s="100"/>
      <c r="R43" s="100"/>
      <c r="S43" s="100"/>
      <c r="T43" s="101"/>
      <c r="U43" s="100"/>
      <c r="V43" s="100"/>
      <c r="W43" s="100"/>
      <c r="X43" s="100"/>
      <c r="Y43" s="101"/>
      <c r="Z43" s="100"/>
      <c r="AA43" s="100"/>
      <c r="AB43" s="100"/>
      <c r="AC43" s="100"/>
      <c r="AD43" s="103"/>
      <c r="AE43" s="226"/>
      <c r="AF43" s="227"/>
    </row>
    <row r="44" spans="2:32" ht="15.75" thickTop="1" x14ac:dyDescent="0.25">
      <c r="B44" s="172" t="s">
        <v>40</v>
      </c>
      <c r="C44" s="33">
        <v>1</v>
      </c>
      <c r="D44" s="175"/>
      <c r="E44" s="175"/>
      <c r="F44" s="176"/>
      <c r="G44" s="144"/>
      <c r="H44" s="137"/>
      <c r="I44" s="137"/>
      <c r="J44" s="91">
        <f t="shared" si="13"/>
        <v>0</v>
      </c>
      <c r="K44" s="137"/>
      <c r="L44" s="137"/>
      <c r="M44" s="137"/>
      <c r="N44" s="137"/>
      <c r="O44" s="91">
        <f t="shared" si="19"/>
        <v>0</v>
      </c>
      <c r="P44" s="137"/>
      <c r="Q44" s="137"/>
      <c r="R44" s="137"/>
      <c r="S44" s="137"/>
      <c r="T44" s="91">
        <f t="shared" si="15"/>
        <v>0</v>
      </c>
      <c r="U44" s="151"/>
      <c r="V44" s="151"/>
      <c r="W44" s="151"/>
      <c r="X44" s="151"/>
      <c r="Y44" s="104">
        <f t="shared" si="16"/>
        <v>0</v>
      </c>
      <c r="Z44" s="151"/>
      <c r="AA44" s="151"/>
      <c r="AB44" s="151"/>
      <c r="AC44" s="151"/>
      <c r="AD44" s="92">
        <f t="shared" si="17"/>
        <v>0</v>
      </c>
      <c r="AE44" s="209">
        <f t="shared" si="18"/>
        <v>0</v>
      </c>
      <c r="AF44" s="210"/>
    </row>
    <row r="45" spans="2:32" ht="15.75" x14ac:dyDescent="0.3">
      <c r="B45" s="173"/>
      <c r="C45" s="30">
        <v>2</v>
      </c>
      <c r="D45" s="177"/>
      <c r="E45" s="177"/>
      <c r="F45" s="178"/>
      <c r="G45" s="147"/>
      <c r="H45" s="139"/>
      <c r="I45" s="139"/>
      <c r="J45" s="93">
        <f t="shared" si="13"/>
        <v>0</v>
      </c>
      <c r="K45" s="139"/>
      <c r="L45" s="139"/>
      <c r="M45" s="139"/>
      <c r="N45" s="139"/>
      <c r="O45" s="93">
        <f t="shared" si="19"/>
        <v>0</v>
      </c>
      <c r="P45" s="139"/>
      <c r="Q45" s="139"/>
      <c r="R45" s="139"/>
      <c r="S45" s="139"/>
      <c r="T45" s="93">
        <f t="shared" si="15"/>
        <v>0</v>
      </c>
      <c r="U45" s="152"/>
      <c r="V45" s="152"/>
      <c r="W45" s="152"/>
      <c r="X45" s="152"/>
      <c r="Y45" s="105">
        <f t="shared" si="16"/>
        <v>0</v>
      </c>
      <c r="Z45" s="152"/>
      <c r="AA45" s="152"/>
      <c r="AB45" s="152"/>
      <c r="AC45" s="152"/>
      <c r="AD45" s="94">
        <f t="shared" si="17"/>
        <v>0</v>
      </c>
      <c r="AE45" s="192">
        <f t="shared" si="18"/>
        <v>0</v>
      </c>
      <c r="AF45" s="193"/>
    </row>
    <row r="46" spans="2:32" ht="15.75" x14ac:dyDescent="0.3">
      <c r="B46" s="173"/>
      <c r="C46" s="31">
        <v>3</v>
      </c>
      <c r="D46" s="177"/>
      <c r="E46" s="177"/>
      <c r="F46" s="178"/>
      <c r="G46" s="147"/>
      <c r="H46" s="139"/>
      <c r="I46" s="139"/>
      <c r="J46" s="93">
        <f t="shared" si="13"/>
        <v>0</v>
      </c>
      <c r="K46" s="139"/>
      <c r="L46" s="139"/>
      <c r="M46" s="139"/>
      <c r="N46" s="139"/>
      <c r="O46" s="93">
        <f t="shared" si="19"/>
        <v>0</v>
      </c>
      <c r="P46" s="139"/>
      <c r="Q46" s="139"/>
      <c r="R46" s="139"/>
      <c r="S46" s="139"/>
      <c r="T46" s="93">
        <f t="shared" si="15"/>
        <v>0</v>
      </c>
      <c r="U46" s="152"/>
      <c r="V46" s="152"/>
      <c r="W46" s="152"/>
      <c r="X46" s="152"/>
      <c r="Y46" s="105">
        <f t="shared" si="16"/>
        <v>0</v>
      </c>
      <c r="Z46" s="152"/>
      <c r="AA46" s="152"/>
      <c r="AB46" s="152"/>
      <c r="AC46" s="152"/>
      <c r="AD46" s="94">
        <f t="shared" si="17"/>
        <v>0</v>
      </c>
      <c r="AE46" s="192">
        <f t="shared" si="18"/>
        <v>0</v>
      </c>
      <c r="AF46" s="193"/>
    </row>
    <row r="47" spans="2:32" ht="15.75" x14ac:dyDescent="0.3">
      <c r="B47" s="173"/>
      <c r="C47" s="31">
        <v>4</v>
      </c>
      <c r="D47" s="177"/>
      <c r="E47" s="177"/>
      <c r="F47" s="178"/>
      <c r="G47" s="147"/>
      <c r="H47" s="139"/>
      <c r="I47" s="139"/>
      <c r="J47" s="93">
        <f t="shared" si="13"/>
        <v>0</v>
      </c>
      <c r="K47" s="139"/>
      <c r="L47" s="139"/>
      <c r="M47" s="139"/>
      <c r="N47" s="139"/>
      <c r="O47" s="93">
        <f t="shared" si="19"/>
        <v>0</v>
      </c>
      <c r="P47" s="139"/>
      <c r="Q47" s="139"/>
      <c r="R47" s="139"/>
      <c r="S47" s="139"/>
      <c r="T47" s="93">
        <f t="shared" si="15"/>
        <v>0</v>
      </c>
      <c r="U47" s="152"/>
      <c r="V47" s="152"/>
      <c r="W47" s="152"/>
      <c r="X47" s="152"/>
      <c r="Y47" s="105">
        <f t="shared" si="16"/>
        <v>0</v>
      </c>
      <c r="Z47" s="152"/>
      <c r="AA47" s="152"/>
      <c r="AB47" s="152"/>
      <c r="AC47" s="152"/>
      <c r="AD47" s="94">
        <f t="shared" si="17"/>
        <v>0</v>
      </c>
      <c r="AE47" s="192">
        <f t="shared" si="18"/>
        <v>0</v>
      </c>
      <c r="AF47" s="193"/>
    </row>
    <row r="48" spans="2:32" ht="15.75" x14ac:dyDescent="0.3">
      <c r="B48" s="173"/>
      <c r="C48" s="31">
        <v>5</v>
      </c>
      <c r="D48" s="177"/>
      <c r="E48" s="177"/>
      <c r="F48" s="178"/>
      <c r="G48" s="147"/>
      <c r="H48" s="139"/>
      <c r="I48" s="139"/>
      <c r="J48" s="93">
        <f t="shared" si="13"/>
        <v>0</v>
      </c>
      <c r="K48" s="139"/>
      <c r="L48" s="139"/>
      <c r="M48" s="139"/>
      <c r="N48" s="139"/>
      <c r="O48" s="93">
        <f t="shared" si="19"/>
        <v>0</v>
      </c>
      <c r="P48" s="139"/>
      <c r="Q48" s="139"/>
      <c r="R48" s="139"/>
      <c r="S48" s="139"/>
      <c r="T48" s="93">
        <f t="shared" si="15"/>
        <v>0</v>
      </c>
      <c r="U48" s="152"/>
      <c r="V48" s="152"/>
      <c r="W48" s="152"/>
      <c r="X48" s="152"/>
      <c r="Y48" s="105">
        <f t="shared" si="16"/>
        <v>0</v>
      </c>
      <c r="Z48" s="152"/>
      <c r="AA48" s="152"/>
      <c r="AB48" s="152"/>
      <c r="AC48" s="152"/>
      <c r="AD48" s="94">
        <f t="shared" si="17"/>
        <v>0</v>
      </c>
      <c r="AE48" s="192">
        <f t="shared" si="18"/>
        <v>0</v>
      </c>
      <c r="AF48" s="193"/>
    </row>
    <row r="49" spans="2:32" ht="16.5" thickBot="1" x14ac:dyDescent="0.35">
      <c r="B49" s="174"/>
      <c r="C49" s="32">
        <v>6</v>
      </c>
      <c r="D49" s="179"/>
      <c r="E49" s="179"/>
      <c r="F49" s="180"/>
      <c r="G49" s="150"/>
      <c r="H49" s="141"/>
      <c r="I49" s="141"/>
      <c r="J49" s="93">
        <f t="shared" si="13"/>
        <v>0</v>
      </c>
      <c r="K49" s="141"/>
      <c r="L49" s="141"/>
      <c r="M49" s="141"/>
      <c r="N49" s="141"/>
      <c r="O49" s="93">
        <f t="shared" si="19"/>
        <v>0</v>
      </c>
      <c r="P49" s="141"/>
      <c r="Q49" s="141"/>
      <c r="R49" s="141"/>
      <c r="S49" s="141"/>
      <c r="T49" s="93">
        <f t="shared" si="15"/>
        <v>0</v>
      </c>
      <c r="U49" s="153"/>
      <c r="V49" s="153"/>
      <c r="W49" s="153"/>
      <c r="X49" s="153"/>
      <c r="Y49" s="105">
        <f t="shared" si="16"/>
        <v>0</v>
      </c>
      <c r="Z49" s="153"/>
      <c r="AA49" s="153"/>
      <c r="AB49" s="153"/>
      <c r="AC49" s="153"/>
      <c r="AD49" s="94">
        <f t="shared" si="17"/>
        <v>0</v>
      </c>
      <c r="AE49" s="192">
        <f t="shared" si="18"/>
        <v>0</v>
      </c>
      <c r="AF49" s="193"/>
    </row>
    <row r="50" spans="2:32" ht="16.5" thickTop="1" thickBot="1" x14ac:dyDescent="0.3">
      <c r="G50" s="100"/>
      <c r="H50" s="100"/>
      <c r="I50" s="100"/>
      <c r="J50" s="101"/>
      <c r="K50" s="100"/>
      <c r="L50" s="100"/>
      <c r="M50" s="100"/>
      <c r="N50" s="100"/>
      <c r="O50" s="101"/>
      <c r="P50" s="100"/>
      <c r="Q50" s="100"/>
      <c r="R50" s="100"/>
      <c r="S50" s="100"/>
      <c r="T50" s="101"/>
      <c r="U50" s="100"/>
      <c r="V50" s="100"/>
      <c r="W50" s="100"/>
      <c r="X50" s="100"/>
      <c r="Y50" s="101"/>
      <c r="Z50" s="100"/>
      <c r="AA50" s="100"/>
      <c r="AB50" s="100"/>
      <c r="AC50" s="100"/>
      <c r="AD50" s="103"/>
      <c r="AE50" s="226"/>
      <c r="AF50" s="227"/>
    </row>
    <row r="51" spans="2:32" ht="15.75" thickTop="1" x14ac:dyDescent="0.25">
      <c r="B51" s="172" t="s">
        <v>41</v>
      </c>
      <c r="C51" s="33">
        <v>1</v>
      </c>
      <c r="D51" s="175"/>
      <c r="E51" s="175"/>
      <c r="F51" s="176"/>
      <c r="G51" s="144"/>
      <c r="H51" s="137"/>
      <c r="I51" s="137"/>
      <c r="J51" s="91">
        <f t="shared" si="13"/>
        <v>0</v>
      </c>
      <c r="K51" s="137"/>
      <c r="L51" s="137"/>
      <c r="M51" s="137"/>
      <c r="N51" s="137"/>
      <c r="O51" s="91">
        <f t="shared" si="19"/>
        <v>0</v>
      </c>
      <c r="P51" s="137"/>
      <c r="Q51" s="137"/>
      <c r="R51" s="137"/>
      <c r="S51" s="137"/>
      <c r="T51" s="91">
        <f t="shared" si="15"/>
        <v>0</v>
      </c>
      <c r="U51" s="151"/>
      <c r="V51" s="151"/>
      <c r="W51" s="151"/>
      <c r="X51" s="151"/>
      <c r="Y51" s="104">
        <f t="shared" si="16"/>
        <v>0</v>
      </c>
      <c r="Z51" s="151"/>
      <c r="AA51" s="151"/>
      <c r="AB51" s="151"/>
      <c r="AC51" s="151"/>
      <c r="AD51" s="92">
        <f t="shared" si="17"/>
        <v>0</v>
      </c>
      <c r="AE51" s="209">
        <f t="shared" si="18"/>
        <v>0</v>
      </c>
      <c r="AF51" s="210"/>
    </row>
    <row r="52" spans="2:32" ht="15.75" x14ac:dyDescent="0.3">
      <c r="B52" s="173"/>
      <c r="C52" s="30">
        <v>2</v>
      </c>
      <c r="D52" s="177"/>
      <c r="E52" s="177"/>
      <c r="F52" s="178"/>
      <c r="G52" s="147"/>
      <c r="H52" s="139"/>
      <c r="I52" s="139"/>
      <c r="J52" s="93">
        <f t="shared" si="13"/>
        <v>0</v>
      </c>
      <c r="K52" s="139"/>
      <c r="L52" s="139"/>
      <c r="M52" s="139"/>
      <c r="N52" s="139"/>
      <c r="O52" s="93">
        <f t="shared" si="19"/>
        <v>0</v>
      </c>
      <c r="P52" s="139"/>
      <c r="Q52" s="139"/>
      <c r="R52" s="139"/>
      <c r="S52" s="139"/>
      <c r="T52" s="93">
        <f t="shared" si="15"/>
        <v>0</v>
      </c>
      <c r="U52" s="152"/>
      <c r="V52" s="152"/>
      <c r="W52" s="152"/>
      <c r="X52" s="152"/>
      <c r="Y52" s="105">
        <f t="shared" si="16"/>
        <v>0</v>
      </c>
      <c r="Z52" s="152"/>
      <c r="AA52" s="152"/>
      <c r="AB52" s="152"/>
      <c r="AC52" s="152"/>
      <c r="AD52" s="94">
        <f t="shared" si="17"/>
        <v>0</v>
      </c>
      <c r="AE52" s="192">
        <f t="shared" si="18"/>
        <v>0</v>
      </c>
      <c r="AF52" s="193"/>
    </row>
    <row r="53" spans="2:32" ht="15.75" x14ac:dyDescent="0.3">
      <c r="B53" s="173"/>
      <c r="C53" s="31">
        <v>3</v>
      </c>
      <c r="D53" s="177"/>
      <c r="E53" s="177"/>
      <c r="F53" s="178"/>
      <c r="G53" s="147"/>
      <c r="H53" s="139"/>
      <c r="I53" s="139"/>
      <c r="J53" s="93">
        <f t="shared" si="13"/>
        <v>0</v>
      </c>
      <c r="K53" s="139"/>
      <c r="L53" s="139"/>
      <c r="M53" s="139"/>
      <c r="N53" s="139"/>
      <c r="O53" s="93">
        <f t="shared" si="19"/>
        <v>0</v>
      </c>
      <c r="P53" s="139"/>
      <c r="Q53" s="139"/>
      <c r="R53" s="139"/>
      <c r="S53" s="139"/>
      <c r="T53" s="93">
        <f t="shared" si="15"/>
        <v>0</v>
      </c>
      <c r="U53" s="152"/>
      <c r="V53" s="152"/>
      <c r="W53" s="152"/>
      <c r="X53" s="152"/>
      <c r="Y53" s="105">
        <f t="shared" si="16"/>
        <v>0</v>
      </c>
      <c r="Z53" s="152"/>
      <c r="AA53" s="152"/>
      <c r="AB53" s="152"/>
      <c r="AC53" s="152"/>
      <c r="AD53" s="94">
        <f t="shared" si="17"/>
        <v>0</v>
      </c>
      <c r="AE53" s="192">
        <f t="shared" si="18"/>
        <v>0</v>
      </c>
      <c r="AF53" s="193"/>
    </row>
    <row r="54" spans="2:32" ht="15.75" x14ac:dyDescent="0.3">
      <c r="B54" s="173"/>
      <c r="C54" s="31">
        <v>4</v>
      </c>
      <c r="D54" s="177"/>
      <c r="E54" s="177"/>
      <c r="F54" s="178"/>
      <c r="G54" s="147"/>
      <c r="H54" s="139"/>
      <c r="I54" s="139"/>
      <c r="J54" s="93">
        <f t="shared" si="13"/>
        <v>0</v>
      </c>
      <c r="K54" s="139"/>
      <c r="L54" s="139"/>
      <c r="M54" s="139"/>
      <c r="N54" s="139"/>
      <c r="O54" s="93">
        <f t="shared" si="19"/>
        <v>0</v>
      </c>
      <c r="P54" s="139"/>
      <c r="Q54" s="139"/>
      <c r="R54" s="139"/>
      <c r="S54" s="139"/>
      <c r="T54" s="93">
        <f t="shared" si="15"/>
        <v>0</v>
      </c>
      <c r="U54" s="152"/>
      <c r="V54" s="152"/>
      <c r="W54" s="152"/>
      <c r="X54" s="152"/>
      <c r="Y54" s="105">
        <f t="shared" si="16"/>
        <v>0</v>
      </c>
      <c r="Z54" s="152"/>
      <c r="AA54" s="152"/>
      <c r="AB54" s="152"/>
      <c r="AC54" s="152"/>
      <c r="AD54" s="94">
        <f t="shared" si="17"/>
        <v>0</v>
      </c>
      <c r="AE54" s="192">
        <f t="shared" si="18"/>
        <v>0</v>
      </c>
      <c r="AF54" s="193"/>
    </row>
    <row r="55" spans="2:32" ht="15.75" x14ac:dyDescent="0.3">
      <c r="B55" s="173"/>
      <c r="C55" s="31">
        <v>5</v>
      </c>
      <c r="D55" s="177"/>
      <c r="E55" s="177"/>
      <c r="F55" s="178"/>
      <c r="G55" s="147"/>
      <c r="H55" s="139"/>
      <c r="I55" s="139"/>
      <c r="J55" s="93">
        <f t="shared" si="13"/>
        <v>0</v>
      </c>
      <c r="K55" s="139"/>
      <c r="L55" s="139"/>
      <c r="M55" s="139"/>
      <c r="N55" s="139"/>
      <c r="O55" s="93">
        <f t="shared" si="19"/>
        <v>0</v>
      </c>
      <c r="P55" s="139"/>
      <c r="Q55" s="139"/>
      <c r="R55" s="139"/>
      <c r="S55" s="139"/>
      <c r="T55" s="93">
        <f t="shared" si="15"/>
        <v>0</v>
      </c>
      <c r="U55" s="152"/>
      <c r="V55" s="152"/>
      <c r="W55" s="152"/>
      <c r="X55" s="152"/>
      <c r="Y55" s="105">
        <f t="shared" si="16"/>
        <v>0</v>
      </c>
      <c r="Z55" s="152"/>
      <c r="AA55" s="152"/>
      <c r="AB55" s="152"/>
      <c r="AC55" s="152"/>
      <c r="AD55" s="94">
        <f t="shared" si="17"/>
        <v>0</v>
      </c>
      <c r="AE55" s="192">
        <f t="shared" si="18"/>
        <v>0</v>
      </c>
      <c r="AF55" s="193"/>
    </row>
    <row r="56" spans="2:32" ht="16.5" thickBot="1" x14ac:dyDescent="0.35">
      <c r="B56" s="174"/>
      <c r="C56" s="32">
        <v>6</v>
      </c>
      <c r="D56" s="179"/>
      <c r="E56" s="179"/>
      <c r="F56" s="180"/>
      <c r="G56" s="150"/>
      <c r="H56" s="141"/>
      <c r="I56" s="141"/>
      <c r="J56" s="95">
        <f t="shared" si="13"/>
        <v>0</v>
      </c>
      <c r="K56" s="141"/>
      <c r="L56" s="141"/>
      <c r="M56" s="141"/>
      <c r="N56" s="141"/>
      <c r="O56" s="95">
        <f t="shared" si="19"/>
        <v>0</v>
      </c>
      <c r="P56" s="141"/>
      <c r="Q56" s="141"/>
      <c r="R56" s="141"/>
      <c r="S56" s="141"/>
      <c r="T56" s="95">
        <f t="shared" si="15"/>
        <v>0</v>
      </c>
      <c r="U56" s="153"/>
      <c r="V56" s="153"/>
      <c r="W56" s="153"/>
      <c r="X56" s="153"/>
      <c r="Y56" s="95">
        <f t="shared" si="16"/>
        <v>0</v>
      </c>
      <c r="Z56" s="153"/>
      <c r="AA56" s="153"/>
      <c r="AB56" s="153"/>
      <c r="AC56" s="153"/>
      <c r="AD56" s="96">
        <f t="shared" si="17"/>
        <v>0</v>
      </c>
      <c r="AE56" s="211">
        <f t="shared" si="18"/>
        <v>0</v>
      </c>
      <c r="AF56" s="212"/>
    </row>
    <row r="57" spans="2:32" ht="15.75" thickTop="1" x14ac:dyDescent="0.25"/>
  </sheetData>
  <sheetProtection algorithmName="SHA-512" hashValue="JaDzDOOfe6ca7GwOhDlpQ32QQy6JaSXwhLxI/ixKUvECJMXlHoRYpXmRym4GQmojw7tBadUz88/otS4RWjFXCw==" saltValue="w3VvBmPHdsq034kAhEk3dg==" spinCount="100000" sheet="1" objects="1" scenarios="1" selectLockedCells="1"/>
  <mergeCells count="128">
    <mergeCell ref="B21:B26"/>
    <mergeCell ref="C23:D23"/>
    <mergeCell ref="C24:D24"/>
    <mergeCell ref="C25:D25"/>
    <mergeCell ref="C26:D26"/>
    <mergeCell ref="G19:J19"/>
    <mergeCell ref="K19:O19"/>
    <mergeCell ref="P19:T19"/>
    <mergeCell ref="U19:Y19"/>
    <mergeCell ref="E19:E20"/>
    <mergeCell ref="F19:F20"/>
    <mergeCell ref="C21:D21"/>
    <mergeCell ref="C22:D22"/>
    <mergeCell ref="B4:B17"/>
    <mergeCell ref="C12:D12"/>
    <mergeCell ref="C13:D13"/>
    <mergeCell ref="C14:D14"/>
    <mergeCell ref="C15:D15"/>
    <mergeCell ref="C17:D17"/>
    <mergeCell ref="E12:F12"/>
    <mergeCell ref="E13:F13"/>
    <mergeCell ref="E14:F14"/>
    <mergeCell ref="E15:F15"/>
    <mergeCell ref="E17:F17"/>
    <mergeCell ref="C9:D9"/>
    <mergeCell ref="C10:D10"/>
    <mergeCell ref="C11:D11"/>
    <mergeCell ref="E8:F8"/>
    <mergeCell ref="C4:D4"/>
    <mergeCell ref="C5:D5"/>
    <mergeCell ref="C6:D6"/>
    <mergeCell ref="C7:D7"/>
    <mergeCell ref="C8:D8"/>
    <mergeCell ref="C16:D16"/>
    <mergeCell ref="AE54:AF54"/>
    <mergeCell ref="AE55:AF55"/>
    <mergeCell ref="AE56:AF56"/>
    <mergeCell ref="AE36:AF36"/>
    <mergeCell ref="AE43:AF43"/>
    <mergeCell ref="AE50:AF50"/>
    <mergeCell ref="AE48:AF48"/>
    <mergeCell ref="AE49:AF49"/>
    <mergeCell ref="AE51:AF51"/>
    <mergeCell ref="AE52:AF52"/>
    <mergeCell ref="AE53:AF53"/>
    <mergeCell ref="AE42:AF42"/>
    <mergeCell ref="AE44:AF44"/>
    <mergeCell ref="AE45:AF45"/>
    <mergeCell ref="AE46:AF46"/>
    <mergeCell ref="AE47:AF47"/>
    <mergeCell ref="AE37:AF37"/>
    <mergeCell ref="AE38:AF38"/>
    <mergeCell ref="AE39:AF39"/>
    <mergeCell ref="AE40:AF40"/>
    <mergeCell ref="AE41:AF41"/>
    <mergeCell ref="AE34:AF34"/>
    <mergeCell ref="AE35:AF35"/>
    <mergeCell ref="E2:F3"/>
    <mergeCell ref="E4:F4"/>
    <mergeCell ref="E5:F5"/>
    <mergeCell ref="E6:F6"/>
    <mergeCell ref="E7:F7"/>
    <mergeCell ref="G2:J2"/>
    <mergeCell ref="K2:O2"/>
    <mergeCell ref="P2:T2"/>
    <mergeCell ref="Z2:AD2"/>
    <mergeCell ref="AE2:AF3"/>
    <mergeCell ref="U2:Y2"/>
    <mergeCell ref="AE4:AF4"/>
    <mergeCell ref="AE5:AF5"/>
    <mergeCell ref="AE6:AF6"/>
    <mergeCell ref="AE7:AF7"/>
    <mergeCell ref="AE10:AF10"/>
    <mergeCell ref="AE11:AF11"/>
    <mergeCell ref="E9:F9"/>
    <mergeCell ref="E10:F10"/>
    <mergeCell ref="AE8:AF8"/>
    <mergeCell ref="AE9:AF9"/>
    <mergeCell ref="E11:F11"/>
    <mergeCell ref="AE33:AF33"/>
    <mergeCell ref="AE31:AF31"/>
    <mergeCell ref="AE32:AF32"/>
    <mergeCell ref="AE12:AF12"/>
    <mergeCell ref="AE13:AF13"/>
    <mergeCell ref="AE14:AF14"/>
    <mergeCell ref="AE15:AF15"/>
    <mergeCell ref="AE17:AF17"/>
    <mergeCell ref="Z19:AD19"/>
    <mergeCell ref="AE19:AE20"/>
    <mergeCell ref="AF19:AF20"/>
    <mergeCell ref="Z28:AD28"/>
    <mergeCell ref="AE28:AF29"/>
    <mergeCell ref="AE30:AF30"/>
    <mergeCell ref="AE16:AF16"/>
    <mergeCell ref="B30:B35"/>
    <mergeCell ref="D30:F30"/>
    <mergeCell ref="D31:F31"/>
    <mergeCell ref="D32:F32"/>
    <mergeCell ref="G28:J28"/>
    <mergeCell ref="K28:O28"/>
    <mergeCell ref="P28:T28"/>
    <mergeCell ref="U28:Y28"/>
    <mergeCell ref="C28:F28"/>
    <mergeCell ref="D33:F33"/>
    <mergeCell ref="D34:F34"/>
    <mergeCell ref="D35:F35"/>
    <mergeCell ref="C29:F29"/>
    <mergeCell ref="B51:B56"/>
    <mergeCell ref="D51:F51"/>
    <mergeCell ref="D52:F52"/>
    <mergeCell ref="D53:F53"/>
    <mergeCell ref="D54:F54"/>
    <mergeCell ref="D55:F55"/>
    <mergeCell ref="D56:F56"/>
    <mergeCell ref="B37:B42"/>
    <mergeCell ref="D37:F37"/>
    <mergeCell ref="D38:F38"/>
    <mergeCell ref="D39:F39"/>
    <mergeCell ref="D40:F40"/>
    <mergeCell ref="D41:F41"/>
    <mergeCell ref="D42:F42"/>
    <mergeCell ref="B44:B49"/>
    <mergeCell ref="D44:F44"/>
    <mergeCell ref="D45:F45"/>
    <mergeCell ref="D46:F46"/>
    <mergeCell ref="D47:F47"/>
    <mergeCell ref="D48:F48"/>
    <mergeCell ref="D49:F49"/>
  </mergeCells>
  <pageMargins left="0.70866141732283472" right="0.70866141732283472" top="0.74803149606299213" bottom="0.74803149606299213" header="0.31496062992125984" footer="0.31496062992125984"/>
  <pageSetup paperSize="8"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S68"/>
  <sheetViews>
    <sheetView showGridLines="0" zoomScale="85" zoomScaleNormal="85" workbookViewId="0">
      <selection activeCell="I18" sqref="I18"/>
    </sheetView>
  </sheetViews>
  <sheetFormatPr defaultRowHeight="15" x14ac:dyDescent="0.3"/>
  <cols>
    <col min="1" max="1" width="9.140625" style="34"/>
    <col min="2" max="2" width="32.85546875" style="34" customWidth="1"/>
    <col min="3" max="15" width="12.5703125" style="34" customWidth="1"/>
    <col min="16" max="19" width="13.28515625" style="34" customWidth="1"/>
    <col min="20" max="16384" width="9.140625" style="34"/>
  </cols>
  <sheetData>
    <row r="2" spans="2:18" ht="37.5" x14ac:dyDescent="0.3">
      <c r="B2" s="58" t="s">
        <v>51</v>
      </c>
      <c r="C2" s="66"/>
      <c r="D2" s="36"/>
      <c r="E2" s="36"/>
      <c r="F2" s="36"/>
      <c r="G2" s="36"/>
      <c r="H2" s="36"/>
      <c r="I2" s="36"/>
      <c r="J2" s="36"/>
      <c r="K2" s="36"/>
    </row>
    <row r="3" spans="2:18" ht="18.75" x14ac:dyDescent="0.3">
      <c r="B3" s="59"/>
      <c r="C3" s="35"/>
      <c r="D3" s="36"/>
      <c r="E3" s="36"/>
      <c r="F3" s="36"/>
      <c r="G3" s="36"/>
      <c r="H3" s="36"/>
      <c r="I3" s="36"/>
      <c r="J3" s="36"/>
      <c r="K3" s="36"/>
    </row>
    <row r="5" spans="2:18" ht="18" x14ac:dyDescent="0.35">
      <c r="B5" s="37" t="s">
        <v>52</v>
      </c>
    </row>
    <row r="6" spans="2:18" ht="15.75" thickBot="1" x14ac:dyDescent="0.35"/>
    <row r="7" spans="2:18" ht="15.75" customHeight="1" thickTop="1" thickBot="1" x14ac:dyDescent="0.35">
      <c r="C7" s="254" t="s">
        <v>44</v>
      </c>
      <c r="D7" s="255"/>
      <c r="E7" s="256"/>
      <c r="F7" s="254" t="s">
        <v>45</v>
      </c>
      <c r="G7" s="255"/>
      <c r="H7" s="256"/>
      <c r="I7" s="255" t="s">
        <v>46</v>
      </c>
      <c r="J7" s="255"/>
      <c r="K7" s="257"/>
      <c r="L7" s="254" t="s">
        <v>47</v>
      </c>
      <c r="M7" s="255"/>
      <c r="N7" s="256"/>
      <c r="O7"/>
      <c r="P7"/>
      <c r="Q7"/>
      <c r="R7"/>
    </row>
    <row r="8" spans="2:18" ht="16.5" thickTop="1" thickBot="1" x14ac:dyDescent="0.35">
      <c r="B8" s="83" t="s">
        <v>12</v>
      </c>
      <c r="C8" s="67" t="s">
        <v>48</v>
      </c>
      <c r="D8" s="40" t="s">
        <v>49</v>
      </c>
      <c r="E8" s="41" t="s">
        <v>50</v>
      </c>
      <c r="F8" s="39" t="s">
        <v>48</v>
      </c>
      <c r="G8" s="40" t="s">
        <v>49</v>
      </c>
      <c r="H8" s="41" t="s">
        <v>50</v>
      </c>
      <c r="I8" s="39" t="s">
        <v>48</v>
      </c>
      <c r="J8" s="40" t="s">
        <v>49</v>
      </c>
      <c r="K8" s="41" t="s">
        <v>50</v>
      </c>
      <c r="L8" s="39" t="s">
        <v>48</v>
      </c>
      <c r="M8" s="40" t="s">
        <v>49</v>
      </c>
      <c r="N8" s="41" t="s">
        <v>50</v>
      </c>
    </row>
    <row r="9" spans="2:18" ht="15.75" thickTop="1" x14ac:dyDescent="0.3">
      <c r="B9" s="88" t="str">
        <f>'Target schedule'!C4</f>
        <v>Total number of participants</v>
      </c>
      <c r="C9" s="68"/>
      <c r="D9" s="53">
        <f>'Target schedule'!G4-C9</f>
        <v>0</v>
      </c>
      <c r="E9" s="43">
        <f>IFERROR(D9/'Target schedule'!G4,0)</f>
        <v>0</v>
      </c>
      <c r="F9" s="106"/>
      <c r="G9" s="107">
        <f>'Target schedule'!H4-F9</f>
        <v>0</v>
      </c>
      <c r="H9" s="43">
        <f>IFERROR(G9/'Target schedule'!H4,0)</f>
        <v>0</v>
      </c>
      <c r="I9" s="106"/>
      <c r="J9" s="107">
        <f>'Target schedule'!I4-I9</f>
        <v>0</v>
      </c>
      <c r="K9" s="43">
        <f>IFERROR(J9/'Target schedule'!I4,0)</f>
        <v>0</v>
      </c>
      <c r="L9" s="113">
        <f>SUM(C9,F9,I9)</f>
        <v>0</v>
      </c>
      <c r="M9" s="107">
        <f>'Target schedule'!J4-L9</f>
        <v>0</v>
      </c>
      <c r="N9" s="43">
        <f>IFERROR(M9/'Target schedule'!J4,0)</f>
        <v>0</v>
      </c>
    </row>
    <row r="10" spans="2:18" x14ac:dyDescent="0.3">
      <c r="B10" s="48" t="str">
        <f>'Target schedule'!C5</f>
        <v>Number of men</v>
      </c>
      <c r="C10" s="69"/>
      <c r="D10" s="55">
        <f>'Target schedule'!G5-C10</f>
        <v>0</v>
      </c>
      <c r="E10" s="45">
        <f>IFERROR(D10/'Target schedule'!G5,0)</f>
        <v>0</v>
      </c>
      <c r="F10" s="108"/>
      <c r="G10" s="109">
        <f>'Target schedule'!H5-F10</f>
        <v>0</v>
      </c>
      <c r="H10" s="45">
        <f>IFERROR(G10/'Target schedule'!H5,0)</f>
        <v>0</v>
      </c>
      <c r="I10" s="108"/>
      <c r="J10" s="109">
        <f>'Target schedule'!I5-I10</f>
        <v>0</v>
      </c>
      <c r="K10" s="45">
        <f>IFERROR(J10/'Target schedule'!I5,0)</f>
        <v>0</v>
      </c>
      <c r="L10" s="114">
        <f t="shared" ref="L10:L17" si="0">SUM(C10,F10,I10)</f>
        <v>0</v>
      </c>
      <c r="M10" s="109">
        <f>'Target schedule'!J5-L10</f>
        <v>0</v>
      </c>
      <c r="N10" s="45">
        <f>IFERROR(M10/'Target schedule'!J5,0)</f>
        <v>0</v>
      </c>
    </row>
    <row r="11" spans="2:18" x14ac:dyDescent="0.3">
      <c r="B11" s="48" t="str">
        <f>'Target schedule'!C6</f>
        <v>Number of women</v>
      </c>
      <c r="C11" s="69"/>
      <c r="D11" s="55">
        <f>'Target schedule'!G6-C11</f>
        <v>0</v>
      </c>
      <c r="E11" s="45">
        <f>IFERROR(D11/'Target schedule'!G6,0)</f>
        <v>0</v>
      </c>
      <c r="F11" s="108"/>
      <c r="G11" s="109">
        <f>'Target schedule'!H6-F11</f>
        <v>0</v>
      </c>
      <c r="H11" s="45">
        <f>IFERROR(G11/'Target schedule'!H6,0)</f>
        <v>0</v>
      </c>
      <c r="I11" s="108"/>
      <c r="J11" s="109">
        <f>'Target schedule'!I6-I11</f>
        <v>0</v>
      </c>
      <c r="K11" s="45">
        <f>IFERROR(J11/'Target schedule'!I6,0)</f>
        <v>0</v>
      </c>
      <c r="L11" s="114">
        <f t="shared" si="0"/>
        <v>0</v>
      </c>
      <c r="M11" s="109">
        <f>'Target schedule'!J6-L11</f>
        <v>0</v>
      </c>
      <c r="N11" s="45">
        <f>IFERROR(M11/'Target schedule'!J6,0)</f>
        <v>0</v>
      </c>
    </row>
    <row r="12" spans="2:18" ht="30.75" customHeight="1" x14ac:dyDescent="0.3">
      <c r="B12" s="48" t="str">
        <f>'Target schedule'!C7</f>
        <v>Number who are unemployed, including long-term unemployed</v>
      </c>
      <c r="C12" s="69"/>
      <c r="D12" s="55">
        <f>'Target schedule'!G7-C12</f>
        <v>0</v>
      </c>
      <c r="E12" s="45">
        <f>IFERROR(D12/'Target schedule'!G7,0)</f>
        <v>0</v>
      </c>
      <c r="F12" s="108"/>
      <c r="G12" s="109">
        <f>'Target schedule'!H7-F12</f>
        <v>0</v>
      </c>
      <c r="H12" s="45">
        <f>IFERROR(G12/'Target schedule'!H7,0)</f>
        <v>0</v>
      </c>
      <c r="I12" s="108"/>
      <c r="J12" s="109">
        <f>'Target schedule'!I7-I12</f>
        <v>0</v>
      </c>
      <c r="K12" s="45">
        <f>IFERROR(J12/'Target schedule'!I7,0)</f>
        <v>0</v>
      </c>
      <c r="L12" s="114">
        <f t="shared" si="0"/>
        <v>0</v>
      </c>
      <c r="M12" s="109">
        <f>'Target schedule'!J7-L12</f>
        <v>0</v>
      </c>
      <c r="N12" s="45">
        <f>IFERROR(M12/'Target schedule'!J7,0)</f>
        <v>0</v>
      </c>
    </row>
    <row r="13" spans="2:18" ht="47.25" customHeight="1" x14ac:dyDescent="0.3">
      <c r="B13" s="48" t="str">
        <f>'Target schedule'!C8</f>
        <v>Number who are economically inactive, including not education or training</v>
      </c>
      <c r="C13" s="69"/>
      <c r="D13" s="55">
        <f>'Target schedule'!G8-C13</f>
        <v>0</v>
      </c>
      <c r="E13" s="45">
        <f>IFERROR(D13/'Target schedule'!G8,0)</f>
        <v>0</v>
      </c>
      <c r="F13" s="108"/>
      <c r="G13" s="109">
        <f>'Target schedule'!H8-F13</f>
        <v>0</v>
      </c>
      <c r="H13" s="45">
        <f>IFERROR(G13/'Target schedule'!H8,0)</f>
        <v>0</v>
      </c>
      <c r="I13" s="108"/>
      <c r="J13" s="109">
        <f>'Target schedule'!I8-I13</f>
        <v>0</v>
      </c>
      <c r="K13" s="45">
        <f>IFERROR(J13/'Target schedule'!I8,0)</f>
        <v>0</v>
      </c>
      <c r="L13" s="114">
        <f t="shared" si="0"/>
        <v>0</v>
      </c>
      <c r="M13" s="109">
        <f>'Target schedule'!J8-L13</f>
        <v>0</v>
      </c>
      <c r="N13" s="45">
        <f>IFERROR(M13/'Target schedule'!J8,0)</f>
        <v>0</v>
      </c>
    </row>
    <row r="14" spans="2:18" ht="30" x14ac:dyDescent="0.3">
      <c r="B14" s="48" t="str">
        <f>'Target schedule'!C9</f>
        <v>Number who live in a single adult household with dependent children</v>
      </c>
      <c r="C14" s="69"/>
      <c r="D14" s="55">
        <f>'Target schedule'!G9-C14</f>
        <v>0</v>
      </c>
      <c r="E14" s="45">
        <f>IFERROR(D14/'Target schedule'!G9,0)</f>
        <v>0</v>
      </c>
      <c r="F14" s="108"/>
      <c r="G14" s="109">
        <f>'Target schedule'!H9-F14</f>
        <v>0</v>
      </c>
      <c r="H14" s="45">
        <f>IFERROR(G14/'Target schedule'!H9,0)</f>
        <v>0</v>
      </c>
      <c r="I14" s="108"/>
      <c r="J14" s="109">
        <f>'Target schedule'!I9-I14</f>
        <v>0</v>
      </c>
      <c r="K14" s="45">
        <f>IFERROR(J14/'Target schedule'!I9,0)</f>
        <v>0</v>
      </c>
      <c r="L14" s="114">
        <f t="shared" si="0"/>
        <v>0</v>
      </c>
      <c r="M14" s="109">
        <f>'Target schedule'!J9-L14</f>
        <v>0</v>
      </c>
      <c r="N14" s="45">
        <f>IFERROR(M14/'Target schedule'!J9,0)</f>
        <v>0</v>
      </c>
    </row>
    <row r="15" spans="2:18" x14ac:dyDescent="0.3">
      <c r="B15" s="48" t="str">
        <f>'Target schedule'!C10</f>
        <v>Number with no basic skills</v>
      </c>
      <c r="C15" s="69"/>
      <c r="D15" s="55">
        <f>'Target schedule'!G10-C15</f>
        <v>0</v>
      </c>
      <c r="E15" s="45">
        <f>IFERROR(D15/'Target schedule'!G10,0)</f>
        <v>0</v>
      </c>
      <c r="F15" s="108"/>
      <c r="G15" s="109">
        <f>'Target schedule'!H10-F15</f>
        <v>0</v>
      </c>
      <c r="H15" s="45">
        <f>IFERROR(G15/'Target schedule'!H10,0)</f>
        <v>0</v>
      </c>
      <c r="I15" s="108"/>
      <c r="J15" s="109">
        <f>'Target schedule'!I10-I15</f>
        <v>0</v>
      </c>
      <c r="K15" s="45">
        <f>IFERROR(J15/'Target schedule'!I10,0)</f>
        <v>0</v>
      </c>
      <c r="L15" s="114">
        <f t="shared" si="0"/>
        <v>0</v>
      </c>
      <c r="M15" s="109">
        <f>'Target schedule'!J10-L15</f>
        <v>0</v>
      </c>
      <c r="N15" s="45">
        <f>IFERROR(M15/'Target schedule'!J10,0)</f>
        <v>0</v>
      </c>
    </row>
    <row r="16" spans="2:18" x14ac:dyDescent="0.3">
      <c r="B16" s="48" t="str">
        <f>'Target schedule'!C11</f>
        <v>Number with disabilities</v>
      </c>
      <c r="C16" s="69"/>
      <c r="D16" s="55">
        <f>'Target schedule'!G11-C16</f>
        <v>0</v>
      </c>
      <c r="E16" s="45">
        <f>IFERROR(D16/'Target schedule'!G11,0)</f>
        <v>0</v>
      </c>
      <c r="F16" s="108"/>
      <c r="G16" s="109">
        <f>'Target schedule'!H11-F16</f>
        <v>0</v>
      </c>
      <c r="H16" s="45">
        <f>IFERROR(G16/'Target schedule'!H11,0)</f>
        <v>0</v>
      </c>
      <c r="I16" s="108"/>
      <c r="J16" s="109">
        <f>'Target schedule'!I11-I16</f>
        <v>0</v>
      </c>
      <c r="K16" s="45">
        <f>IFERROR(J16/'Target schedule'!I11,0)</f>
        <v>0</v>
      </c>
      <c r="L16" s="114">
        <f t="shared" si="0"/>
        <v>0</v>
      </c>
      <c r="M16" s="109">
        <f>'Target schedule'!J11-L16</f>
        <v>0</v>
      </c>
      <c r="N16" s="45">
        <f>IFERROR(M16/'Target schedule'!J11,0)</f>
        <v>0</v>
      </c>
    </row>
    <row r="17" spans="2:19" x14ac:dyDescent="0.3">
      <c r="B17" s="89" t="str">
        <f>IF('Target schedule'!C12="","",'Target schedule'!C12)</f>
        <v>Number from ethnic minorities</v>
      </c>
      <c r="C17" s="84"/>
      <c r="D17" s="55">
        <f>'Target schedule'!G12-C17</f>
        <v>0</v>
      </c>
      <c r="E17" s="45">
        <f>IFERROR(D17/'Target schedule'!G12,0)</f>
        <v>0</v>
      </c>
      <c r="F17" s="110"/>
      <c r="G17" s="109">
        <f>'Target schedule'!H12-F17</f>
        <v>0</v>
      </c>
      <c r="H17" s="45">
        <f>IFERROR(G17/'Target schedule'!H12,0)</f>
        <v>0</v>
      </c>
      <c r="I17" s="110"/>
      <c r="J17" s="109">
        <f>'Target schedule'!I12-I17</f>
        <v>0</v>
      </c>
      <c r="K17" s="45">
        <f>IFERROR(J17/'Target schedule'!I12,0)</f>
        <v>0</v>
      </c>
      <c r="L17" s="114">
        <f t="shared" si="0"/>
        <v>0</v>
      </c>
      <c r="M17" s="109">
        <f>'Target schedule'!J12-L17</f>
        <v>0</v>
      </c>
      <c r="N17" s="45">
        <f>IFERROR(M17/'Target schedule'!J12,0)</f>
        <v>0</v>
      </c>
    </row>
    <row r="18" spans="2:19" x14ac:dyDescent="0.3">
      <c r="B18" s="89" t="str">
        <f>IF('Target schedule'!C13="","",'Target schedule'!C13)</f>
        <v/>
      </c>
      <c r="C18" s="84"/>
      <c r="D18" s="55" t="str">
        <f>IF(B18="","",'Target schedule'!G13-C18)</f>
        <v/>
      </c>
      <c r="E18" s="45" t="str">
        <f>IF(B18="","",IFERROR(D18/'Target schedule'!G13,0))</f>
        <v/>
      </c>
      <c r="F18" s="110"/>
      <c r="G18" s="109" t="str">
        <f>IF(B18="","",'Target schedule'!H13-F18)</f>
        <v/>
      </c>
      <c r="H18" s="45" t="str">
        <f>IF(B18="","",IFERROR(G18/'Target schedule'!H13,0))</f>
        <v/>
      </c>
      <c r="I18" s="110"/>
      <c r="J18" s="109" t="str">
        <f>IF(B18="","",'Target schedule'!I13-I18)</f>
        <v/>
      </c>
      <c r="K18" s="45" t="str">
        <f>IF(B18="","",IFERROR(J18/'Target schedule'!I13,0))</f>
        <v/>
      </c>
      <c r="L18" s="114" t="str">
        <f t="shared" ref="L18:L22" si="1">IF(B18="","",SUM(C18,F18,I18))</f>
        <v/>
      </c>
      <c r="M18" s="109" t="str">
        <f>IF(B18="","",'Target schedule'!J13-L18)</f>
        <v/>
      </c>
      <c r="N18" s="45" t="str">
        <f>IF(B18="","",IFERROR(M18/'Target schedule'!J13,0))</f>
        <v/>
      </c>
    </row>
    <row r="19" spans="2:19" x14ac:dyDescent="0.3">
      <c r="B19" s="89" t="str">
        <f>IF('Target schedule'!C14="","",'Target schedule'!C14)</f>
        <v/>
      </c>
      <c r="C19" s="84"/>
      <c r="D19" s="55" t="str">
        <f>IF(B19="","",'Target schedule'!G14-C19)</f>
        <v/>
      </c>
      <c r="E19" s="45" t="str">
        <f>IF(B19="","",IFERROR(D19/'Target schedule'!G14,0))</f>
        <v/>
      </c>
      <c r="F19" s="110"/>
      <c r="G19" s="109" t="str">
        <f>IF(B19="","",'Target schedule'!H14-F19)</f>
        <v/>
      </c>
      <c r="H19" s="45" t="str">
        <f>IF(B19="","",IFERROR(G19/'Target schedule'!H14,0))</f>
        <v/>
      </c>
      <c r="I19" s="110"/>
      <c r="J19" s="109" t="str">
        <f>IF(B19="","",'Target schedule'!I14-I19)</f>
        <v/>
      </c>
      <c r="K19" s="45" t="str">
        <f>IF(B19="","",IFERROR(J19/'Target schedule'!I14,0))</f>
        <v/>
      </c>
      <c r="L19" s="114" t="str">
        <f t="shared" si="1"/>
        <v/>
      </c>
      <c r="M19" s="109" t="str">
        <f>IF(B19="","",'Target schedule'!J14-L19)</f>
        <v/>
      </c>
      <c r="N19" s="45" t="str">
        <f>IF(B19="","",IFERROR(M19/'Target schedule'!J14,0))</f>
        <v/>
      </c>
    </row>
    <row r="20" spans="2:19" x14ac:dyDescent="0.3">
      <c r="B20" s="89" t="str">
        <f>IF('Target schedule'!C15="","",'Target schedule'!C15)</f>
        <v/>
      </c>
      <c r="C20" s="84"/>
      <c r="D20" s="55" t="str">
        <f>IF(B20="","",'Target schedule'!G15-C20)</f>
        <v/>
      </c>
      <c r="E20" s="45" t="str">
        <f>IF(B20="","",IFERROR(D20/'Target schedule'!G15,0))</f>
        <v/>
      </c>
      <c r="F20" s="110"/>
      <c r="G20" s="109" t="str">
        <f>IF(B20="","",'Target schedule'!H15-F20)</f>
        <v/>
      </c>
      <c r="H20" s="45" t="str">
        <f>IF(B20="","",IFERROR(G20/'Target schedule'!H15,0))</f>
        <v/>
      </c>
      <c r="I20" s="110"/>
      <c r="J20" s="109" t="str">
        <f>IF(B20="","",'Target schedule'!I15-I20)</f>
        <v/>
      </c>
      <c r="K20" s="45" t="str">
        <f>IF(B20="","",IFERROR(J20/'Target schedule'!I15,0))</f>
        <v/>
      </c>
      <c r="L20" s="114" t="str">
        <f t="shared" si="1"/>
        <v/>
      </c>
      <c r="M20" s="109" t="str">
        <f>IF(B20="","",'Target schedule'!J15-L20)</f>
        <v/>
      </c>
      <c r="N20" s="45" t="str">
        <f>IF(B20="","",IFERROR(M20/'Target schedule'!J15,0))</f>
        <v/>
      </c>
    </row>
    <row r="21" spans="2:19" x14ac:dyDescent="0.3">
      <c r="B21" s="89" t="str">
        <f>IF('Target schedule'!C16="","",'Target schedule'!C16)</f>
        <v/>
      </c>
      <c r="C21" s="84"/>
      <c r="D21" s="55" t="str">
        <f>IF(B21="","",'Target schedule'!G16-C21)</f>
        <v/>
      </c>
      <c r="E21" s="45" t="str">
        <f>IF(B21="","",IFERROR(D21/'Target schedule'!G16,0))</f>
        <v/>
      </c>
      <c r="F21" s="110"/>
      <c r="G21" s="109" t="str">
        <f>IF(B21="","",'Target schedule'!H16-F21)</f>
        <v/>
      </c>
      <c r="H21" s="45" t="str">
        <f>IF(B21="","",IFERROR(G21/'Target schedule'!H16,0))</f>
        <v/>
      </c>
      <c r="I21" s="110"/>
      <c r="J21" s="109" t="str">
        <f>IF(B21="","",'Target schedule'!I16-I21)</f>
        <v/>
      </c>
      <c r="K21" s="45" t="str">
        <f>IF(B21="","",IFERROR(J21/'Target schedule'!I16,0))</f>
        <v/>
      </c>
      <c r="L21" s="114" t="str">
        <f t="shared" si="1"/>
        <v/>
      </c>
      <c r="M21" s="109" t="str">
        <f>IF(B21="","",'Target schedule'!J16-L21)</f>
        <v/>
      </c>
      <c r="N21" s="45" t="str">
        <f>IF(B21="","",IFERROR(M21/'Target schedule'!J16,0))</f>
        <v/>
      </c>
    </row>
    <row r="22" spans="2:19" ht="15.75" thickBot="1" x14ac:dyDescent="0.35">
      <c r="B22" s="90" t="str">
        <f>IF('Target schedule'!C17="","",'Target schedule'!C17)</f>
        <v/>
      </c>
      <c r="C22" s="85"/>
      <c r="D22" s="56" t="str">
        <f>IF(B22="","",'Target schedule'!G17-C22)</f>
        <v/>
      </c>
      <c r="E22" s="47" t="str">
        <f>IF(B22="","",IFERROR(D22/'Target schedule'!G17,0))</f>
        <v/>
      </c>
      <c r="F22" s="111"/>
      <c r="G22" s="112" t="str">
        <f>IF(B22="","",'Target schedule'!H17-F22)</f>
        <v/>
      </c>
      <c r="H22" s="47" t="str">
        <f>IF(B22="","",IFERROR(G22/'Target schedule'!H17,0))</f>
        <v/>
      </c>
      <c r="I22" s="111"/>
      <c r="J22" s="112" t="str">
        <f>IF(B22="","",'Target schedule'!I17-I22)</f>
        <v/>
      </c>
      <c r="K22" s="47" t="str">
        <f>IF(B22="","",IFERROR(J22/'Target schedule'!I17,0))</f>
        <v/>
      </c>
      <c r="L22" s="115" t="str">
        <f t="shared" si="1"/>
        <v/>
      </c>
      <c r="M22" s="112" t="str">
        <f>IF(B22="","",'Target schedule'!J17-L22)</f>
        <v/>
      </c>
      <c r="N22" s="47" t="str">
        <f>IF(B22="","",IFERROR(M22/'Target schedule'!J17,0))</f>
        <v/>
      </c>
    </row>
    <row r="23" spans="2:19" ht="17.25" thickTop="1" thickBot="1" x14ac:dyDescent="0.35">
      <c r="B23"/>
      <c r="C23"/>
      <c r="D23"/>
      <c r="E23"/>
      <c r="F23"/>
      <c r="G23"/>
      <c r="H23"/>
      <c r="I23"/>
      <c r="J23"/>
      <c r="K23"/>
      <c r="L23"/>
      <c r="M23"/>
      <c r="N23"/>
      <c r="O23"/>
      <c r="P23"/>
      <c r="Q23"/>
      <c r="R23"/>
      <c r="S23"/>
    </row>
    <row r="24" spans="2:19" ht="17.25" customHeight="1" thickTop="1" thickBot="1" x14ac:dyDescent="0.35">
      <c r="C24" s="254" t="s">
        <v>44</v>
      </c>
      <c r="D24" s="255"/>
      <c r="E24" s="256"/>
      <c r="F24" s="254" t="s">
        <v>45</v>
      </c>
      <c r="G24" s="255"/>
      <c r="H24" s="256"/>
      <c r="I24" s="255" t="s">
        <v>46</v>
      </c>
      <c r="J24" s="255"/>
      <c r="K24" s="257"/>
      <c r="L24" s="254" t="s">
        <v>47</v>
      </c>
      <c r="M24" s="255"/>
      <c r="N24" s="256"/>
      <c r="O24"/>
      <c r="P24"/>
      <c r="Q24"/>
      <c r="R24"/>
      <c r="S24"/>
    </row>
    <row r="25" spans="2:19" ht="17.25" thickTop="1" thickBot="1" x14ac:dyDescent="0.35">
      <c r="B25" s="38" t="s">
        <v>13</v>
      </c>
      <c r="C25" s="67" t="s">
        <v>48</v>
      </c>
      <c r="D25" s="40" t="s">
        <v>49</v>
      </c>
      <c r="E25" s="41" t="s">
        <v>50</v>
      </c>
      <c r="F25" s="39" t="s">
        <v>48</v>
      </c>
      <c r="G25" s="40" t="s">
        <v>49</v>
      </c>
      <c r="H25" s="41" t="s">
        <v>50</v>
      </c>
      <c r="I25" s="39" t="s">
        <v>48</v>
      </c>
      <c r="J25" s="40" t="s">
        <v>49</v>
      </c>
      <c r="K25" s="41" t="s">
        <v>50</v>
      </c>
      <c r="L25" s="39" t="s">
        <v>48</v>
      </c>
      <c r="M25" s="40" t="s">
        <v>49</v>
      </c>
      <c r="N25" s="41" t="s">
        <v>50</v>
      </c>
      <c r="O25"/>
      <c r="P25"/>
      <c r="Q25"/>
      <c r="R25"/>
      <c r="S25"/>
    </row>
    <row r="26" spans="2:19" ht="30.75" thickTop="1" x14ac:dyDescent="0.3">
      <c r="B26" s="161" t="str">
        <f>'Target schedule'!C21</f>
        <v>Number aged under 25 years of age who gain basic skills on leaving</v>
      </c>
      <c r="C26" s="52"/>
      <c r="D26" s="53">
        <f>'Target schedule'!G21-C26</f>
        <v>0</v>
      </c>
      <c r="E26" s="43">
        <f>IFERROR(D26/'Target schedule'!G21,0)</f>
        <v>0</v>
      </c>
      <c r="F26" s="106"/>
      <c r="G26" s="107">
        <f>'Target schedule'!H21-F26</f>
        <v>0</v>
      </c>
      <c r="H26" s="43">
        <f>IFERROR(G26/'Target schedule'!H21,0)</f>
        <v>0</v>
      </c>
      <c r="I26" s="106"/>
      <c r="J26" s="107">
        <f>'Target schedule'!I21-I26</f>
        <v>0</v>
      </c>
      <c r="K26" s="43">
        <f>IFERROR(J26/'Target schedule'!I21,0)</f>
        <v>0</v>
      </c>
      <c r="L26" s="113">
        <f>SUM(C26,F26,I26)</f>
        <v>0</v>
      </c>
      <c r="M26" s="107">
        <f>'Target schedule'!J21-L26</f>
        <v>0</v>
      </c>
      <c r="N26" s="43">
        <f>IFERROR(M26/'Target schedule'!J21,0)</f>
        <v>0</v>
      </c>
      <c r="O26"/>
      <c r="P26"/>
      <c r="Q26"/>
      <c r="R26"/>
      <c r="S26"/>
    </row>
    <row r="27" spans="2:19" ht="60" x14ac:dyDescent="0.3">
      <c r="B27" s="48" t="str">
        <f>'Target schedule'!C22</f>
        <v>Number aged under 25 years of age who move into employment, including self-employment, or education or training on leaving</v>
      </c>
      <c r="C27" s="54"/>
      <c r="D27" s="55">
        <f>'Target schedule'!G22-C27</f>
        <v>0</v>
      </c>
      <c r="E27" s="45">
        <f>IFERROR(D27/'Target schedule'!G22,0)</f>
        <v>0</v>
      </c>
      <c r="F27" s="108"/>
      <c r="G27" s="109">
        <f>'Target schedule'!H22-F27</f>
        <v>0</v>
      </c>
      <c r="H27" s="45">
        <f>IFERROR(G27/'Target schedule'!H22,0)</f>
        <v>0</v>
      </c>
      <c r="I27" s="108"/>
      <c r="J27" s="109">
        <f>'Target schedule'!I22-I27</f>
        <v>0</v>
      </c>
      <c r="K27" s="45">
        <f>IFERROR(J27/'Target schedule'!I22,0)</f>
        <v>0</v>
      </c>
      <c r="L27" s="114">
        <f t="shared" ref="L27" si="2">SUM(C27,F27,I27)</f>
        <v>0</v>
      </c>
      <c r="M27" s="109">
        <f>'Target schedule'!J22-L27</f>
        <v>0</v>
      </c>
      <c r="N27" s="45">
        <f>IFERROR(M27/'Target schedule'!J22,0)</f>
        <v>0</v>
      </c>
      <c r="O27"/>
      <c r="P27"/>
      <c r="Q27"/>
      <c r="R27"/>
      <c r="S27"/>
    </row>
    <row r="28" spans="2:19" ht="54.95" customHeight="1" x14ac:dyDescent="0.3">
      <c r="B28" s="48" t="str">
        <f>IF('Target schedule'!C23="","",'Target schedule'!C23)</f>
        <v/>
      </c>
      <c r="C28" s="84"/>
      <c r="D28" s="87" t="str">
        <f>IF(B28="","",'Target schedule'!G23-C28)</f>
        <v/>
      </c>
      <c r="E28" s="45" t="str">
        <f>IF(B28="","",IFERROR(D28/'Target schedule'!G23,0))</f>
        <v/>
      </c>
      <c r="F28" s="110"/>
      <c r="G28" s="109" t="str">
        <f>IF(B28="","",'Target schedule'!H23-F28)</f>
        <v/>
      </c>
      <c r="H28" s="45" t="str">
        <f>IF(B28="","",IFERROR(G28/'Target schedule'!H23,0))</f>
        <v/>
      </c>
      <c r="I28" s="110"/>
      <c r="J28" s="109" t="str">
        <f>IF(B28="","",'Target schedule'!I23-I28)</f>
        <v/>
      </c>
      <c r="K28" s="45" t="str">
        <f>IF(B28="","",IFERROR(J28/'Target schedule'!I23,0))</f>
        <v/>
      </c>
      <c r="L28" s="114" t="str">
        <f>IF(B28="","",SUM(C28,F28,I28))</f>
        <v/>
      </c>
      <c r="M28" s="109" t="str">
        <f>IF(B28="","",'Target schedule'!J23-L28)</f>
        <v/>
      </c>
      <c r="N28" s="45" t="str">
        <f>IF(B28="","",IFERROR(M28/'Target schedule'!J23,0))</f>
        <v/>
      </c>
      <c r="O28"/>
      <c r="P28"/>
      <c r="Q28"/>
      <c r="R28"/>
      <c r="S28"/>
    </row>
    <row r="29" spans="2:19" ht="54.95" customHeight="1" x14ac:dyDescent="0.3">
      <c r="B29" s="48" t="str">
        <f>IF('Target schedule'!C24="","",'Target schedule'!C24)</f>
        <v/>
      </c>
      <c r="C29" s="84"/>
      <c r="D29" s="55" t="str">
        <f>IF(B29="","",'Target schedule'!G24-C29)</f>
        <v/>
      </c>
      <c r="E29" s="45" t="str">
        <f>IF(B29="","",IFERROR(D29/'Target schedule'!G24,0))</f>
        <v/>
      </c>
      <c r="F29" s="110"/>
      <c r="G29" s="109" t="str">
        <f>IF(B29="","",'Target schedule'!H24-F29)</f>
        <v/>
      </c>
      <c r="H29" s="45" t="str">
        <f>IF(B29="","",IFERROR(G29/'Target schedule'!H24,0))</f>
        <v/>
      </c>
      <c r="I29" s="110"/>
      <c r="J29" s="109" t="str">
        <f>IF(B29="","",'Target schedule'!I24-I29)</f>
        <v/>
      </c>
      <c r="K29" s="45" t="str">
        <f>IF(B29="","",IFERROR(J29/'Target schedule'!I24,0))</f>
        <v/>
      </c>
      <c r="L29" s="114" t="str">
        <f t="shared" ref="L29:L31" si="3">IF(B29="","",SUM(C29,F29,I29))</f>
        <v/>
      </c>
      <c r="M29" s="109" t="str">
        <f>IF(B29="","",'Target schedule'!J24-L29)</f>
        <v/>
      </c>
      <c r="N29" s="45" t="str">
        <f>IF(B29="","",IFERROR(M29/'Target schedule'!J24,0))</f>
        <v/>
      </c>
      <c r="O29"/>
      <c r="P29"/>
      <c r="Q29"/>
      <c r="R29"/>
      <c r="S29"/>
    </row>
    <row r="30" spans="2:19" ht="54.95" customHeight="1" x14ac:dyDescent="0.3">
      <c r="B30" s="48" t="str">
        <f>IF('Target schedule'!C25="","",'Target schedule'!C25)</f>
        <v/>
      </c>
      <c r="C30" s="84"/>
      <c r="D30" s="55" t="str">
        <f>IF(B30="","",'Target schedule'!G25-C30)</f>
        <v/>
      </c>
      <c r="E30" s="45" t="str">
        <f>IF(B30="","",IFERROR(D30/'Target schedule'!G25,0))</f>
        <v/>
      </c>
      <c r="F30" s="110"/>
      <c r="G30" s="109" t="str">
        <f>IF(B30="","",'Target schedule'!H25-F30)</f>
        <v/>
      </c>
      <c r="H30" s="45" t="str">
        <f>IF(B30="","",IFERROR(G30/'Target schedule'!H25,0))</f>
        <v/>
      </c>
      <c r="I30" s="110"/>
      <c r="J30" s="109" t="str">
        <f>IF(B30="","",'Target schedule'!I25-I30)</f>
        <v/>
      </c>
      <c r="K30" s="45" t="str">
        <f>IF(B30="","",IFERROR(J30/'Target schedule'!I25,0))</f>
        <v/>
      </c>
      <c r="L30" s="114" t="str">
        <f t="shared" si="3"/>
        <v/>
      </c>
      <c r="M30" s="109" t="str">
        <f>IF(B30="","",'Target schedule'!J25-L30)</f>
        <v/>
      </c>
      <c r="N30" s="45" t="str">
        <f>IF(B30="","",IFERROR(M30/'Target schedule'!J25,0))</f>
        <v/>
      </c>
      <c r="O30"/>
      <c r="P30"/>
      <c r="Q30"/>
      <c r="R30"/>
      <c r="S30"/>
    </row>
    <row r="31" spans="2:19" ht="54.95" customHeight="1" thickBot="1" x14ac:dyDescent="0.35">
      <c r="B31" s="86" t="str">
        <f>IF('Target schedule'!C26="","",'Target schedule'!C26)</f>
        <v/>
      </c>
      <c r="C31" s="85"/>
      <c r="D31" s="56" t="str">
        <f>IF(B31="","",'Target schedule'!G26-C31)</f>
        <v/>
      </c>
      <c r="E31" s="47" t="str">
        <f>IF(B31="","",IFERROR(D31/'Target schedule'!G26,0))</f>
        <v/>
      </c>
      <c r="F31" s="111"/>
      <c r="G31" s="112" t="str">
        <f>IF(B31="","",'Target schedule'!H26-F31)</f>
        <v/>
      </c>
      <c r="H31" s="47" t="str">
        <f>IF(B31="","",IFERROR(G31/'Target schedule'!H26,0))</f>
        <v/>
      </c>
      <c r="I31" s="111"/>
      <c r="J31" s="112" t="str">
        <f>IF(B31="","",'Target schedule'!I26-I31)</f>
        <v/>
      </c>
      <c r="K31" s="47" t="str">
        <f>IF(B31="","",IFERROR(J31/'Target schedule'!I26,0))</f>
        <v/>
      </c>
      <c r="L31" s="115" t="str">
        <f t="shared" si="3"/>
        <v/>
      </c>
      <c r="M31" s="112" t="str">
        <f>IF(B31="","",'Target schedule'!J26-L31)</f>
        <v/>
      </c>
      <c r="N31" s="47" t="str">
        <f>IF(B31="","",IFERROR(M31/'Target schedule'!J26,0))</f>
        <v/>
      </c>
      <c r="O31"/>
      <c r="P31"/>
      <c r="Q31"/>
      <c r="R31"/>
      <c r="S31"/>
    </row>
    <row r="32" spans="2:19" ht="17.25" thickTop="1" thickBot="1" x14ac:dyDescent="0.35">
      <c r="B32"/>
      <c r="C32"/>
      <c r="D32"/>
      <c r="E32"/>
      <c r="F32"/>
      <c r="G32"/>
      <c r="H32"/>
      <c r="I32"/>
      <c r="J32"/>
      <c r="K32"/>
      <c r="L32"/>
      <c r="M32"/>
      <c r="N32"/>
      <c r="O32"/>
      <c r="P32"/>
      <c r="Q32"/>
      <c r="R32"/>
      <c r="S32"/>
    </row>
    <row r="33" spans="1:19" ht="15.75" customHeight="1" thickTop="1" thickBot="1" x14ac:dyDescent="0.35">
      <c r="A33" s="70"/>
      <c r="B33" s="71"/>
      <c r="C33" s="254" t="s">
        <v>44</v>
      </c>
      <c r="D33" s="255"/>
      <c r="E33" s="256"/>
      <c r="F33" s="254" t="s">
        <v>45</v>
      </c>
      <c r="G33" s="255"/>
      <c r="H33" s="256"/>
      <c r="I33" s="255" t="s">
        <v>46</v>
      </c>
      <c r="J33" s="255"/>
      <c r="K33" s="257"/>
      <c r="L33" s="254" t="s">
        <v>47</v>
      </c>
      <c r="M33" s="255"/>
      <c r="N33" s="256"/>
      <c r="O33"/>
      <c r="P33"/>
      <c r="Q33"/>
      <c r="R33"/>
    </row>
    <row r="34" spans="1:19" ht="15.75" customHeight="1" thickTop="1" thickBot="1" x14ac:dyDescent="0.35">
      <c r="B34" s="38" t="s">
        <v>38</v>
      </c>
      <c r="C34" s="39" t="s">
        <v>48</v>
      </c>
      <c r="D34" s="40" t="s">
        <v>49</v>
      </c>
      <c r="E34" s="41" t="s">
        <v>50</v>
      </c>
      <c r="F34" s="39" t="s">
        <v>48</v>
      </c>
      <c r="G34" s="40" t="s">
        <v>49</v>
      </c>
      <c r="H34" s="41" t="s">
        <v>50</v>
      </c>
      <c r="I34" s="39" t="s">
        <v>48</v>
      </c>
      <c r="J34" s="40" t="s">
        <v>49</v>
      </c>
      <c r="K34" s="41" t="s">
        <v>50</v>
      </c>
      <c r="L34" s="39" t="s">
        <v>48</v>
      </c>
      <c r="M34" s="40" t="s">
        <v>49</v>
      </c>
      <c r="N34" s="41" t="s">
        <v>50</v>
      </c>
    </row>
    <row r="35" spans="1:19" ht="15.75" customHeight="1" thickTop="1" x14ac:dyDescent="0.3">
      <c r="B35" s="42" t="str">
        <f>IF('Target schedule'!D30="","",'Target schedule'!D30)</f>
        <v/>
      </c>
      <c r="C35" s="106"/>
      <c r="D35" s="107">
        <f>'Target schedule'!G30-C35</f>
        <v>0</v>
      </c>
      <c r="E35" s="43">
        <f>IFERROR(D35/'Target schedule'!G30,0)</f>
        <v>0</v>
      </c>
      <c r="F35" s="106"/>
      <c r="G35" s="107">
        <f>'Target schedule'!H30-F35</f>
        <v>0</v>
      </c>
      <c r="H35" s="43">
        <f>IFERROR(G35/'Target schedule'!H30,0)</f>
        <v>0</v>
      </c>
      <c r="I35" s="106"/>
      <c r="J35" s="107">
        <f>'Target schedule'!I30-I35</f>
        <v>0</v>
      </c>
      <c r="K35" s="43">
        <f>IFERROR(J35/'Target schedule'!I30,0)</f>
        <v>0</v>
      </c>
      <c r="L35" s="113">
        <f>SUM(C35,F35,I35)</f>
        <v>0</v>
      </c>
      <c r="M35" s="107">
        <f>'Target schedule'!J30-L35</f>
        <v>0</v>
      </c>
      <c r="N35" s="43">
        <f>IFERROR(M35/'Target schedule'!J30,0)</f>
        <v>0</v>
      </c>
    </row>
    <row r="36" spans="1:19" ht="15.75" customHeight="1" x14ac:dyDescent="0.3">
      <c r="B36" s="44" t="str">
        <f>IF('Target schedule'!D31="","",'Target schedule'!D31)</f>
        <v/>
      </c>
      <c r="C36" s="108"/>
      <c r="D36" s="109">
        <f>'Target schedule'!G31-C36</f>
        <v>0</v>
      </c>
      <c r="E36" s="45">
        <f>IFERROR(D36/'Target schedule'!G31,0)</f>
        <v>0</v>
      </c>
      <c r="F36" s="108"/>
      <c r="G36" s="109">
        <f>'Target schedule'!H31-F36</f>
        <v>0</v>
      </c>
      <c r="H36" s="45">
        <f>IFERROR(G36/'Target schedule'!H31,0)</f>
        <v>0</v>
      </c>
      <c r="I36" s="108"/>
      <c r="J36" s="109">
        <f>'Target schedule'!I31-I36</f>
        <v>0</v>
      </c>
      <c r="K36" s="45">
        <f>IFERROR(J36/'Target schedule'!I31,0)</f>
        <v>0</v>
      </c>
      <c r="L36" s="114">
        <f t="shared" ref="L36:L40" si="4">SUM(C36,F36,I36)</f>
        <v>0</v>
      </c>
      <c r="M36" s="109">
        <f>'Target schedule'!J31-L36</f>
        <v>0</v>
      </c>
      <c r="N36" s="45">
        <f>IFERROR(M36/'Target schedule'!J31,0)</f>
        <v>0</v>
      </c>
    </row>
    <row r="37" spans="1:19" ht="15.75" customHeight="1" x14ac:dyDescent="0.3">
      <c r="B37" s="44" t="str">
        <f>IF('Target schedule'!D32="","",'Target schedule'!D32)</f>
        <v/>
      </c>
      <c r="C37" s="108"/>
      <c r="D37" s="109">
        <f>'Target schedule'!G32-C37</f>
        <v>0</v>
      </c>
      <c r="E37" s="45">
        <f>IFERROR(D37/'Target schedule'!G32,0)</f>
        <v>0</v>
      </c>
      <c r="F37" s="108"/>
      <c r="G37" s="109">
        <f>'Target schedule'!H32-F37</f>
        <v>0</v>
      </c>
      <c r="H37" s="45">
        <f>IFERROR(G37/'Target schedule'!H32,0)</f>
        <v>0</v>
      </c>
      <c r="I37" s="108"/>
      <c r="J37" s="109">
        <f>'Target schedule'!I32-I37</f>
        <v>0</v>
      </c>
      <c r="K37" s="45">
        <f>IFERROR(J37/'Target schedule'!I32,0)</f>
        <v>0</v>
      </c>
      <c r="L37" s="114">
        <f t="shared" si="4"/>
        <v>0</v>
      </c>
      <c r="M37" s="109">
        <f>'Target schedule'!J32-L37</f>
        <v>0</v>
      </c>
      <c r="N37" s="45">
        <f>IFERROR(M37/'Target schedule'!J32,0)</f>
        <v>0</v>
      </c>
    </row>
    <row r="38" spans="1:19" ht="15.75" customHeight="1" x14ac:dyDescent="0.3">
      <c r="B38" s="44" t="str">
        <f>IF('Target schedule'!D33="","",'Target schedule'!D33)</f>
        <v/>
      </c>
      <c r="C38" s="108"/>
      <c r="D38" s="109">
        <f>'Target schedule'!G33-C38</f>
        <v>0</v>
      </c>
      <c r="E38" s="45">
        <f>IFERROR(D38/'Target schedule'!G33,0)</f>
        <v>0</v>
      </c>
      <c r="F38" s="108"/>
      <c r="G38" s="109">
        <f>'Target schedule'!H33-F38</f>
        <v>0</v>
      </c>
      <c r="H38" s="45">
        <f>IFERROR(G38/'Target schedule'!H33,0)</f>
        <v>0</v>
      </c>
      <c r="I38" s="108"/>
      <c r="J38" s="109">
        <f>'Target schedule'!I33-I38</f>
        <v>0</v>
      </c>
      <c r="K38" s="45">
        <f>IFERROR(J38/'Target schedule'!I33,0)</f>
        <v>0</v>
      </c>
      <c r="L38" s="114">
        <f t="shared" si="4"/>
        <v>0</v>
      </c>
      <c r="M38" s="109">
        <f>'Target schedule'!J33-L38</f>
        <v>0</v>
      </c>
      <c r="N38" s="45">
        <f>IFERROR(M38/'Target schedule'!J33,0)</f>
        <v>0</v>
      </c>
    </row>
    <row r="39" spans="1:19" ht="15.75" customHeight="1" x14ac:dyDescent="0.3">
      <c r="B39" s="44" t="str">
        <f>IF('Target schedule'!D34="","",'Target schedule'!D34)</f>
        <v/>
      </c>
      <c r="C39" s="108"/>
      <c r="D39" s="109">
        <f>'Target schedule'!G34-C39</f>
        <v>0</v>
      </c>
      <c r="E39" s="45">
        <f>IFERROR(D39/'Target schedule'!G34,0)</f>
        <v>0</v>
      </c>
      <c r="F39" s="108"/>
      <c r="G39" s="109">
        <f>'Target schedule'!H34-F39</f>
        <v>0</v>
      </c>
      <c r="H39" s="45">
        <f>IFERROR(G39/'Target schedule'!H34,0)</f>
        <v>0</v>
      </c>
      <c r="I39" s="108"/>
      <c r="J39" s="109">
        <f>'Target schedule'!I34-I39</f>
        <v>0</v>
      </c>
      <c r="K39" s="45">
        <f>IFERROR(J39/'Target schedule'!I34,0)</f>
        <v>0</v>
      </c>
      <c r="L39" s="114">
        <f t="shared" si="4"/>
        <v>0</v>
      </c>
      <c r="M39" s="109">
        <f>'Target schedule'!J34-L39</f>
        <v>0</v>
      </c>
      <c r="N39" s="45">
        <f>IFERROR(M39/'Target schedule'!J34,0)</f>
        <v>0</v>
      </c>
    </row>
    <row r="40" spans="1:19" ht="15.75" customHeight="1" thickBot="1" x14ac:dyDescent="0.35">
      <c r="B40" s="46" t="str">
        <f>IF('Target schedule'!D35="","",'Target schedule'!D35)</f>
        <v/>
      </c>
      <c r="C40" s="116"/>
      <c r="D40" s="112">
        <f>'Target schedule'!G35-C40</f>
        <v>0</v>
      </c>
      <c r="E40" s="47">
        <f>IFERROR(D40/'Target schedule'!G35,0)</f>
        <v>0</v>
      </c>
      <c r="F40" s="116"/>
      <c r="G40" s="112">
        <f>'Target schedule'!H35-F40</f>
        <v>0</v>
      </c>
      <c r="H40" s="47">
        <f>IFERROR(G40/'Target schedule'!H35,0)</f>
        <v>0</v>
      </c>
      <c r="I40" s="116"/>
      <c r="J40" s="112">
        <f>'Target schedule'!I35-I40</f>
        <v>0</v>
      </c>
      <c r="K40" s="47">
        <f>IFERROR(J40/'Target schedule'!I35,0)</f>
        <v>0</v>
      </c>
      <c r="L40" s="115">
        <f t="shared" si="4"/>
        <v>0</v>
      </c>
      <c r="M40" s="112">
        <f>'Target schedule'!J35-L40</f>
        <v>0</v>
      </c>
      <c r="N40" s="47">
        <f>IFERROR(M40/'Target schedule'!J35,0)</f>
        <v>0</v>
      </c>
    </row>
    <row r="41" spans="1:19" ht="17.25" thickTop="1" thickBot="1" x14ac:dyDescent="0.35">
      <c r="B41"/>
      <c r="C41"/>
      <c r="D41"/>
      <c r="E41"/>
      <c r="F41"/>
      <c r="G41"/>
      <c r="H41"/>
      <c r="I41"/>
      <c r="J41"/>
      <c r="K41"/>
      <c r="L41"/>
      <c r="M41"/>
      <c r="N41"/>
      <c r="O41"/>
      <c r="P41"/>
      <c r="Q41"/>
      <c r="R41"/>
      <c r="S41"/>
    </row>
    <row r="42" spans="1:19" ht="15.75" customHeight="1" thickTop="1" thickBot="1" x14ac:dyDescent="0.35">
      <c r="C42" s="254" t="s">
        <v>44</v>
      </c>
      <c r="D42" s="255"/>
      <c r="E42" s="256"/>
      <c r="F42" s="254" t="s">
        <v>45</v>
      </c>
      <c r="G42" s="255"/>
      <c r="H42" s="256"/>
      <c r="I42" s="255" t="s">
        <v>46</v>
      </c>
      <c r="J42" s="255"/>
      <c r="K42" s="257"/>
      <c r="L42" s="254" t="s">
        <v>47</v>
      </c>
      <c r="M42" s="255"/>
      <c r="N42" s="256"/>
      <c r="O42"/>
      <c r="P42"/>
      <c r="Q42"/>
      <c r="R42"/>
    </row>
    <row r="43" spans="1:19" ht="15.75" customHeight="1" thickTop="1" thickBot="1" x14ac:dyDescent="0.35">
      <c r="B43" s="38" t="s">
        <v>39</v>
      </c>
      <c r="C43" s="39" t="s">
        <v>48</v>
      </c>
      <c r="D43" s="40" t="s">
        <v>49</v>
      </c>
      <c r="E43" s="41" t="s">
        <v>50</v>
      </c>
      <c r="F43" s="39" t="s">
        <v>48</v>
      </c>
      <c r="G43" s="40" t="s">
        <v>49</v>
      </c>
      <c r="H43" s="41" t="s">
        <v>50</v>
      </c>
      <c r="I43" s="39" t="s">
        <v>48</v>
      </c>
      <c r="J43" s="40" t="s">
        <v>49</v>
      </c>
      <c r="K43" s="41" t="s">
        <v>50</v>
      </c>
      <c r="L43" s="39" t="s">
        <v>48</v>
      </c>
      <c r="M43" s="40" t="s">
        <v>49</v>
      </c>
      <c r="N43" s="41" t="s">
        <v>50</v>
      </c>
    </row>
    <row r="44" spans="1:19" ht="15.75" customHeight="1" thickTop="1" x14ac:dyDescent="0.3">
      <c r="B44" s="42" t="str">
        <f>IF('Target schedule'!D37="","",'Target schedule'!D37)</f>
        <v/>
      </c>
      <c r="C44" s="106"/>
      <c r="D44" s="107">
        <f>'Target schedule'!G37-C44</f>
        <v>0</v>
      </c>
      <c r="E44" s="43">
        <f>IFERROR(D44/'Target schedule'!G37,0)</f>
        <v>0</v>
      </c>
      <c r="F44" s="106"/>
      <c r="G44" s="107">
        <f>'Target schedule'!H37-F44</f>
        <v>0</v>
      </c>
      <c r="H44" s="43">
        <f>IFERROR(G44/'Target schedule'!H37,0)</f>
        <v>0</v>
      </c>
      <c r="I44" s="106"/>
      <c r="J44" s="107">
        <f>'Target schedule'!I37-I44</f>
        <v>0</v>
      </c>
      <c r="K44" s="43">
        <f>IFERROR(J44/'Target schedule'!I37,0)</f>
        <v>0</v>
      </c>
      <c r="L44" s="113">
        <f>SUM(C44,F44,I44)</f>
        <v>0</v>
      </c>
      <c r="M44" s="107">
        <f>'Target schedule'!J37-L44</f>
        <v>0</v>
      </c>
      <c r="N44" s="43">
        <f>IFERROR(M44/'Target schedule'!J37,0)</f>
        <v>0</v>
      </c>
    </row>
    <row r="45" spans="1:19" ht="15.75" customHeight="1" x14ac:dyDescent="0.3">
      <c r="B45" s="44" t="str">
        <f>IF('Target schedule'!D38="","",'Target schedule'!D38)</f>
        <v/>
      </c>
      <c r="C45" s="108"/>
      <c r="D45" s="109">
        <f>'Target schedule'!G38-C45</f>
        <v>0</v>
      </c>
      <c r="E45" s="45">
        <f>IFERROR(D45/'Target schedule'!G38,0)</f>
        <v>0</v>
      </c>
      <c r="F45" s="108"/>
      <c r="G45" s="109">
        <f>'Target schedule'!H38-F45</f>
        <v>0</v>
      </c>
      <c r="H45" s="45">
        <f>IFERROR(G45/'Target schedule'!H38,0)</f>
        <v>0</v>
      </c>
      <c r="I45" s="108"/>
      <c r="J45" s="109">
        <f>'Target schedule'!I38-I45</f>
        <v>0</v>
      </c>
      <c r="K45" s="45">
        <f>IFERROR(J45/'Target schedule'!I38,0)</f>
        <v>0</v>
      </c>
      <c r="L45" s="114">
        <f t="shared" ref="L45:L49" si="5">SUM(C45,F45,I45)</f>
        <v>0</v>
      </c>
      <c r="M45" s="109">
        <f>'Target schedule'!J38-L45</f>
        <v>0</v>
      </c>
      <c r="N45" s="45">
        <f>IFERROR(M45/'Target schedule'!J38,0)</f>
        <v>0</v>
      </c>
    </row>
    <row r="46" spans="1:19" ht="15.75" customHeight="1" x14ac:dyDescent="0.3">
      <c r="B46" s="44" t="str">
        <f>IF('Target schedule'!D39="","",'Target schedule'!D39)</f>
        <v/>
      </c>
      <c r="C46" s="108"/>
      <c r="D46" s="109">
        <f>'Target schedule'!G39-C46</f>
        <v>0</v>
      </c>
      <c r="E46" s="45">
        <f>IFERROR(D46/'Target schedule'!G39,0)</f>
        <v>0</v>
      </c>
      <c r="F46" s="108"/>
      <c r="G46" s="109">
        <f>'Target schedule'!H39-F46</f>
        <v>0</v>
      </c>
      <c r="H46" s="45">
        <f>IFERROR(G46/'Target schedule'!H39,0)</f>
        <v>0</v>
      </c>
      <c r="I46" s="108"/>
      <c r="J46" s="109">
        <f>'Target schedule'!I39-I46</f>
        <v>0</v>
      </c>
      <c r="K46" s="45">
        <f>IFERROR(J46/'Target schedule'!I39,0)</f>
        <v>0</v>
      </c>
      <c r="L46" s="114">
        <f t="shared" si="5"/>
        <v>0</v>
      </c>
      <c r="M46" s="109">
        <f>'Target schedule'!J39-L46</f>
        <v>0</v>
      </c>
      <c r="N46" s="45">
        <f>IFERROR(M46/'Target schedule'!J39,0)</f>
        <v>0</v>
      </c>
    </row>
    <row r="47" spans="1:19" ht="15.75" customHeight="1" x14ac:dyDescent="0.3">
      <c r="B47" s="44" t="str">
        <f>IF('Target schedule'!D40="","",'Target schedule'!D40)</f>
        <v/>
      </c>
      <c r="C47" s="108"/>
      <c r="D47" s="109">
        <f>'Target schedule'!G40-C47</f>
        <v>0</v>
      </c>
      <c r="E47" s="45">
        <f>IFERROR(D47/'Target schedule'!G40,0)</f>
        <v>0</v>
      </c>
      <c r="F47" s="108"/>
      <c r="G47" s="109">
        <f>'Target schedule'!H40-F47</f>
        <v>0</v>
      </c>
      <c r="H47" s="45">
        <f>IFERROR(G47/'Target schedule'!H40,0)</f>
        <v>0</v>
      </c>
      <c r="I47" s="108"/>
      <c r="J47" s="109">
        <f>'Target schedule'!I40-I47</f>
        <v>0</v>
      </c>
      <c r="K47" s="45">
        <f>IFERROR(J47/'Target schedule'!I40,0)</f>
        <v>0</v>
      </c>
      <c r="L47" s="114">
        <f t="shared" si="5"/>
        <v>0</v>
      </c>
      <c r="M47" s="109">
        <f>'Target schedule'!J40-L47</f>
        <v>0</v>
      </c>
      <c r="N47" s="45">
        <f>IFERROR(M47/'Target schedule'!J40,0)</f>
        <v>0</v>
      </c>
    </row>
    <row r="48" spans="1:19" ht="15.75" customHeight="1" x14ac:dyDescent="0.3">
      <c r="B48" s="44" t="str">
        <f>IF('Target schedule'!D41="","",'Target schedule'!D41)</f>
        <v/>
      </c>
      <c r="C48" s="108"/>
      <c r="D48" s="109">
        <f>'Target schedule'!G41-C48</f>
        <v>0</v>
      </c>
      <c r="E48" s="45">
        <f>IFERROR(D48/'Target schedule'!G41,0)</f>
        <v>0</v>
      </c>
      <c r="F48" s="108"/>
      <c r="G48" s="109">
        <f>'Target schedule'!H41-F48</f>
        <v>0</v>
      </c>
      <c r="H48" s="45">
        <f>IFERROR(G48/'Target schedule'!H41,0)</f>
        <v>0</v>
      </c>
      <c r="I48" s="108"/>
      <c r="J48" s="109">
        <f>'Target schedule'!I41-I48</f>
        <v>0</v>
      </c>
      <c r="K48" s="45">
        <f>IFERROR(J48/'Target schedule'!I41,0)</f>
        <v>0</v>
      </c>
      <c r="L48" s="114">
        <f t="shared" si="5"/>
        <v>0</v>
      </c>
      <c r="M48" s="109">
        <f>'Target schedule'!J41-L48</f>
        <v>0</v>
      </c>
      <c r="N48" s="45">
        <f>IFERROR(M48/'Target schedule'!J41,0)</f>
        <v>0</v>
      </c>
    </row>
    <row r="49" spans="2:18" ht="15.75" customHeight="1" thickBot="1" x14ac:dyDescent="0.35">
      <c r="B49" s="46" t="str">
        <f>IF('Target schedule'!D42="","",'Target schedule'!D42)</f>
        <v/>
      </c>
      <c r="C49" s="116"/>
      <c r="D49" s="112">
        <f>'Target schedule'!G42-C49</f>
        <v>0</v>
      </c>
      <c r="E49" s="47">
        <f>IFERROR(D49/'Target schedule'!G42,0)</f>
        <v>0</v>
      </c>
      <c r="F49" s="116"/>
      <c r="G49" s="112">
        <f>'Target schedule'!H42-F49</f>
        <v>0</v>
      </c>
      <c r="H49" s="47">
        <f>IFERROR(G49/'Target schedule'!H42,0)</f>
        <v>0</v>
      </c>
      <c r="I49" s="116"/>
      <c r="J49" s="112">
        <f>'Target schedule'!I42-I49</f>
        <v>0</v>
      </c>
      <c r="K49" s="47">
        <f>IFERROR(J49/'Target schedule'!I42,0)</f>
        <v>0</v>
      </c>
      <c r="L49" s="115">
        <f t="shared" si="5"/>
        <v>0</v>
      </c>
      <c r="M49" s="112">
        <f>'Target schedule'!J42-L49</f>
        <v>0</v>
      </c>
      <c r="N49" s="47">
        <f>IFERROR(M49/'Target schedule'!J42,0)</f>
        <v>0</v>
      </c>
    </row>
    <row r="50" spans="2:18" ht="16.5" thickTop="1" thickBot="1" x14ac:dyDescent="0.35"/>
    <row r="51" spans="2:18" ht="15.75" customHeight="1" thickTop="1" thickBot="1" x14ac:dyDescent="0.35">
      <c r="C51" s="254" t="s">
        <v>44</v>
      </c>
      <c r="D51" s="255"/>
      <c r="E51" s="256"/>
      <c r="F51" s="254" t="s">
        <v>45</v>
      </c>
      <c r="G51" s="255"/>
      <c r="H51" s="256"/>
      <c r="I51" s="255" t="s">
        <v>46</v>
      </c>
      <c r="J51" s="255"/>
      <c r="K51" s="257"/>
      <c r="L51" s="254" t="s">
        <v>47</v>
      </c>
      <c r="M51" s="255"/>
      <c r="N51" s="256"/>
      <c r="O51"/>
      <c r="P51"/>
      <c r="Q51"/>
      <c r="R51"/>
    </row>
    <row r="52" spans="2:18" ht="15.75" customHeight="1" thickTop="1" thickBot="1" x14ac:dyDescent="0.35">
      <c r="B52" s="38" t="s">
        <v>40</v>
      </c>
      <c r="C52" s="39" t="s">
        <v>48</v>
      </c>
      <c r="D52" s="40" t="s">
        <v>49</v>
      </c>
      <c r="E52" s="41" t="s">
        <v>50</v>
      </c>
      <c r="F52" s="67" t="s">
        <v>48</v>
      </c>
      <c r="G52" s="40" t="s">
        <v>49</v>
      </c>
      <c r="H52" s="41" t="s">
        <v>50</v>
      </c>
      <c r="I52" s="39" t="s">
        <v>48</v>
      </c>
      <c r="J52" s="40" t="s">
        <v>49</v>
      </c>
      <c r="K52" s="41" t="s">
        <v>50</v>
      </c>
      <c r="L52" s="39" t="s">
        <v>48</v>
      </c>
      <c r="M52" s="40" t="s">
        <v>49</v>
      </c>
      <c r="N52" s="41" t="s">
        <v>50</v>
      </c>
    </row>
    <row r="53" spans="2:18" ht="15.75" customHeight="1" thickTop="1" x14ac:dyDescent="0.3">
      <c r="B53" s="42" t="str">
        <f>IF('Target schedule'!D44="","",'Target schedule'!D44)</f>
        <v/>
      </c>
      <c r="C53" s="106"/>
      <c r="D53" s="107">
        <f>'Target schedule'!G44-C53</f>
        <v>0</v>
      </c>
      <c r="E53" s="43">
        <f>IFERROR(D53/'Target schedule'!G44,0)</f>
        <v>0</v>
      </c>
      <c r="F53" s="117"/>
      <c r="G53" s="107">
        <f>'Target schedule'!H44-F53</f>
        <v>0</v>
      </c>
      <c r="H53" s="72">
        <f>IFERROR(G53/'Target schedule'!H44,0)</f>
        <v>0</v>
      </c>
      <c r="I53" s="120"/>
      <c r="J53" s="107">
        <f>'Target schedule'!I44-I53</f>
        <v>0</v>
      </c>
      <c r="K53" s="43">
        <f>IFERROR(J53/'Target schedule'!I44,0)</f>
        <v>0</v>
      </c>
      <c r="L53" s="113">
        <f>SUM(C53,F53,I53)</f>
        <v>0</v>
      </c>
      <c r="M53" s="107">
        <f>'Target schedule'!J44-L53</f>
        <v>0</v>
      </c>
      <c r="N53" s="43">
        <f>IFERROR(M53/'Target schedule'!J44,0)</f>
        <v>0</v>
      </c>
    </row>
    <row r="54" spans="2:18" ht="15.75" customHeight="1" x14ac:dyDescent="0.3">
      <c r="B54" s="44" t="str">
        <f>IF('Target schedule'!D45="","",'Target schedule'!D45)</f>
        <v/>
      </c>
      <c r="C54" s="108"/>
      <c r="D54" s="109">
        <f>'Target schedule'!G45-C54</f>
        <v>0</v>
      </c>
      <c r="E54" s="45">
        <f>IFERROR(D54/'Target schedule'!G45,0)</f>
        <v>0</v>
      </c>
      <c r="F54" s="108"/>
      <c r="G54" s="118">
        <f>'Target schedule'!H45-F54</f>
        <v>0</v>
      </c>
      <c r="H54" s="45">
        <f>IFERROR(G54/'Target schedule'!H45,0)</f>
        <v>0</v>
      </c>
      <c r="I54" s="121"/>
      <c r="J54" s="109">
        <f>'Target schedule'!I45-I54</f>
        <v>0</v>
      </c>
      <c r="K54" s="45">
        <f>IFERROR(J54/'Target schedule'!I45,0)</f>
        <v>0</v>
      </c>
      <c r="L54" s="114">
        <f t="shared" ref="L54:L58" si="6">SUM(C54,F54,I54)</f>
        <v>0</v>
      </c>
      <c r="M54" s="109">
        <f>'Target schedule'!J45-L54</f>
        <v>0</v>
      </c>
      <c r="N54" s="45">
        <f>IFERROR(M54/'Target schedule'!J45,0)</f>
        <v>0</v>
      </c>
    </row>
    <row r="55" spans="2:18" ht="15.75" customHeight="1" x14ac:dyDescent="0.3">
      <c r="B55" s="44" t="str">
        <f>IF('Target schedule'!D46="","",'Target schedule'!D46)</f>
        <v/>
      </c>
      <c r="C55" s="108"/>
      <c r="D55" s="109">
        <f>'Target schedule'!G46-C55</f>
        <v>0</v>
      </c>
      <c r="E55" s="45">
        <f>IFERROR(D55/'Target schedule'!G46,0)</f>
        <v>0</v>
      </c>
      <c r="F55" s="108"/>
      <c r="G55" s="118">
        <f>'Target schedule'!H46-F55</f>
        <v>0</v>
      </c>
      <c r="H55" s="45">
        <f>IFERROR(G55/'Target schedule'!H46,0)</f>
        <v>0</v>
      </c>
      <c r="I55" s="121"/>
      <c r="J55" s="109">
        <f>'Target schedule'!I46-I55</f>
        <v>0</v>
      </c>
      <c r="K55" s="45">
        <f>IFERROR(J55/'Target schedule'!I46,0)</f>
        <v>0</v>
      </c>
      <c r="L55" s="114">
        <f t="shared" si="6"/>
        <v>0</v>
      </c>
      <c r="M55" s="109">
        <f>'Target schedule'!J46-L55</f>
        <v>0</v>
      </c>
      <c r="N55" s="45">
        <f>IFERROR(M55/'Target schedule'!J46,0)</f>
        <v>0</v>
      </c>
    </row>
    <row r="56" spans="2:18" ht="15.75" customHeight="1" x14ac:dyDescent="0.3">
      <c r="B56" s="44" t="str">
        <f>IF('Target schedule'!D47="","",'Target schedule'!D47)</f>
        <v/>
      </c>
      <c r="C56" s="108"/>
      <c r="D56" s="109">
        <f>'Target schedule'!G47-C56</f>
        <v>0</v>
      </c>
      <c r="E56" s="45">
        <f>IFERROR(D56/'Target schedule'!G47,0)</f>
        <v>0</v>
      </c>
      <c r="F56" s="108"/>
      <c r="G56" s="118">
        <f>'Target schedule'!H47-F56</f>
        <v>0</v>
      </c>
      <c r="H56" s="45">
        <f>IFERROR(G56/'Target schedule'!H47,0)</f>
        <v>0</v>
      </c>
      <c r="I56" s="121"/>
      <c r="J56" s="109">
        <f>'Target schedule'!I47-I56</f>
        <v>0</v>
      </c>
      <c r="K56" s="45">
        <f>IFERROR(J56/'Target schedule'!I47,0)</f>
        <v>0</v>
      </c>
      <c r="L56" s="114">
        <f t="shared" si="6"/>
        <v>0</v>
      </c>
      <c r="M56" s="109">
        <f>'Target schedule'!J47-L56</f>
        <v>0</v>
      </c>
      <c r="N56" s="45">
        <f>IFERROR(M56/'Target schedule'!J47,0)</f>
        <v>0</v>
      </c>
    </row>
    <row r="57" spans="2:18" ht="15.75" customHeight="1" x14ac:dyDescent="0.3">
      <c r="B57" s="44" t="str">
        <f>IF('Target schedule'!D48="","",'Target schedule'!D48)</f>
        <v/>
      </c>
      <c r="C57" s="108"/>
      <c r="D57" s="109">
        <f>'Target schedule'!G48-C57</f>
        <v>0</v>
      </c>
      <c r="E57" s="45">
        <f>IFERROR(D57/'Target schedule'!G48,0)</f>
        <v>0</v>
      </c>
      <c r="F57" s="108"/>
      <c r="G57" s="118">
        <f>'Target schedule'!H48-F57</f>
        <v>0</v>
      </c>
      <c r="H57" s="45">
        <f>IFERROR(G57/'Target schedule'!H48,0)</f>
        <v>0</v>
      </c>
      <c r="I57" s="121"/>
      <c r="J57" s="109">
        <f>'Target schedule'!I48-I57</f>
        <v>0</v>
      </c>
      <c r="K57" s="45">
        <f>IFERROR(J57/'Target schedule'!I48,0)</f>
        <v>0</v>
      </c>
      <c r="L57" s="114">
        <f t="shared" si="6"/>
        <v>0</v>
      </c>
      <c r="M57" s="109">
        <f>'Target schedule'!J48-L57</f>
        <v>0</v>
      </c>
      <c r="N57" s="45">
        <f>IFERROR(M57/'Target schedule'!J48,0)</f>
        <v>0</v>
      </c>
    </row>
    <row r="58" spans="2:18" ht="15.75" customHeight="1" thickBot="1" x14ac:dyDescent="0.35">
      <c r="B58" s="46" t="str">
        <f>IF('Target schedule'!D49="","",'Target schedule'!D49)</f>
        <v/>
      </c>
      <c r="C58" s="116"/>
      <c r="D58" s="112">
        <f>'Target schedule'!G49-C58</f>
        <v>0</v>
      </c>
      <c r="E58" s="47">
        <f>IFERROR(D58/'Target schedule'!G49,0)</f>
        <v>0</v>
      </c>
      <c r="F58" s="116"/>
      <c r="G58" s="119">
        <f>'Target schedule'!H49-F58</f>
        <v>0</v>
      </c>
      <c r="H58" s="47">
        <f>IFERROR(G58/'Target schedule'!H49,0)</f>
        <v>0</v>
      </c>
      <c r="I58" s="116"/>
      <c r="J58" s="112">
        <f>'Target schedule'!I49-I58</f>
        <v>0</v>
      </c>
      <c r="K58" s="47">
        <f>IFERROR(J58/'Target schedule'!I49,0)</f>
        <v>0</v>
      </c>
      <c r="L58" s="115">
        <f t="shared" si="6"/>
        <v>0</v>
      </c>
      <c r="M58" s="112">
        <f>'Target schedule'!J49-L58</f>
        <v>0</v>
      </c>
      <c r="N58" s="47">
        <f>IFERROR(M58/'Target schedule'!J49,0)</f>
        <v>0</v>
      </c>
    </row>
    <row r="59" spans="2:18" ht="16.5" thickTop="1" thickBot="1" x14ac:dyDescent="0.35"/>
    <row r="60" spans="2:18" ht="15.75" customHeight="1" thickTop="1" thickBot="1" x14ac:dyDescent="0.35">
      <c r="C60" s="254" t="s">
        <v>44</v>
      </c>
      <c r="D60" s="255"/>
      <c r="E60" s="256"/>
      <c r="F60" s="254" t="s">
        <v>45</v>
      </c>
      <c r="G60" s="255"/>
      <c r="H60" s="256"/>
      <c r="I60" s="255" t="s">
        <v>46</v>
      </c>
      <c r="J60" s="255"/>
      <c r="K60" s="256"/>
      <c r="L60" s="254" t="s">
        <v>47</v>
      </c>
      <c r="M60" s="255"/>
      <c r="N60" s="256"/>
      <c r="O60"/>
      <c r="P60"/>
      <c r="Q60"/>
      <c r="R60"/>
    </row>
    <row r="61" spans="2:18" ht="15.75" customHeight="1" thickTop="1" thickBot="1" x14ac:dyDescent="0.35">
      <c r="B61" s="38" t="s">
        <v>41</v>
      </c>
      <c r="C61" s="39" t="s">
        <v>48</v>
      </c>
      <c r="D61" s="40" t="s">
        <v>49</v>
      </c>
      <c r="E61" s="41" t="s">
        <v>50</v>
      </c>
      <c r="F61" s="39" t="s">
        <v>48</v>
      </c>
      <c r="G61" s="40" t="s">
        <v>49</v>
      </c>
      <c r="H61" s="41" t="s">
        <v>50</v>
      </c>
      <c r="I61" s="39" t="s">
        <v>48</v>
      </c>
      <c r="J61" s="40" t="s">
        <v>49</v>
      </c>
      <c r="K61" s="41" t="s">
        <v>50</v>
      </c>
      <c r="L61" s="39" t="s">
        <v>48</v>
      </c>
      <c r="M61" s="40" t="s">
        <v>49</v>
      </c>
      <c r="N61" s="41" t="s">
        <v>50</v>
      </c>
    </row>
    <row r="62" spans="2:18" ht="15.75" customHeight="1" thickTop="1" x14ac:dyDescent="0.3">
      <c r="B62" s="42" t="str">
        <f>IF('Target schedule'!D51="","",'Target schedule'!D51)</f>
        <v/>
      </c>
      <c r="C62" s="106"/>
      <c r="D62" s="107">
        <f>'Target schedule'!G51-C62</f>
        <v>0</v>
      </c>
      <c r="E62" s="43">
        <f>IFERROR(D62/'Target schedule'!G51,0)</f>
        <v>0</v>
      </c>
      <c r="F62" s="106"/>
      <c r="G62" s="107">
        <f>'Target schedule'!H51-F62</f>
        <v>0</v>
      </c>
      <c r="H62" s="43">
        <f>IFERROR(G62/'Target schedule'!H51,0)</f>
        <v>0</v>
      </c>
      <c r="I62" s="106"/>
      <c r="J62" s="107">
        <f>'Target schedule'!I51-I62</f>
        <v>0</v>
      </c>
      <c r="K62" s="43">
        <f>IFERROR(J62/'Target schedule'!I51,0)</f>
        <v>0</v>
      </c>
      <c r="L62" s="113">
        <f>SUM(C62,F62,I62)</f>
        <v>0</v>
      </c>
      <c r="M62" s="107">
        <f>'Target schedule'!J51-L62</f>
        <v>0</v>
      </c>
      <c r="N62" s="43">
        <f>IFERROR(M62/'Target schedule'!J51,0)</f>
        <v>0</v>
      </c>
    </row>
    <row r="63" spans="2:18" ht="15.75" customHeight="1" x14ac:dyDescent="0.3">
      <c r="B63" s="44" t="str">
        <f>IF('Target schedule'!D52="","",'Target schedule'!D52)</f>
        <v/>
      </c>
      <c r="C63" s="108"/>
      <c r="D63" s="109">
        <f>'Target schedule'!G52-C63</f>
        <v>0</v>
      </c>
      <c r="E63" s="45">
        <f>IFERROR(D63/'Target schedule'!G52,0)</f>
        <v>0</v>
      </c>
      <c r="F63" s="108"/>
      <c r="G63" s="109">
        <f>'Target schedule'!H52-F63</f>
        <v>0</v>
      </c>
      <c r="H63" s="45">
        <f>IFERROR(G63/'Target schedule'!H52,0)</f>
        <v>0</v>
      </c>
      <c r="I63" s="108"/>
      <c r="J63" s="109">
        <f>'Target schedule'!I52-I63</f>
        <v>0</v>
      </c>
      <c r="K63" s="45">
        <f>IFERROR(J63/'Target schedule'!I52,0)</f>
        <v>0</v>
      </c>
      <c r="L63" s="114">
        <f t="shared" ref="L63:L67" si="7">SUM(C63,F63,I63)</f>
        <v>0</v>
      </c>
      <c r="M63" s="109">
        <f>'Target schedule'!J52-L63</f>
        <v>0</v>
      </c>
      <c r="N63" s="45">
        <f>IFERROR(M63/'Target schedule'!J52,0)</f>
        <v>0</v>
      </c>
    </row>
    <row r="64" spans="2:18" ht="15.75" customHeight="1" x14ac:dyDescent="0.3">
      <c r="B64" s="44" t="str">
        <f>IF('Target schedule'!D53="","",'Target schedule'!D53)</f>
        <v/>
      </c>
      <c r="C64" s="108"/>
      <c r="D64" s="109">
        <f>'Target schedule'!G53-C64</f>
        <v>0</v>
      </c>
      <c r="E64" s="45">
        <f>IFERROR(D64/'Target schedule'!G53,0)</f>
        <v>0</v>
      </c>
      <c r="F64" s="108"/>
      <c r="G64" s="109">
        <f>'Target schedule'!H53-F64</f>
        <v>0</v>
      </c>
      <c r="H64" s="45">
        <f>IFERROR(G64/'Target schedule'!H53,0)</f>
        <v>0</v>
      </c>
      <c r="I64" s="108"/>
      <c r="J64" s="109">
        <f>'Target schedule'!I53-I64</f>
        <v>0</v>
      </c>
      <c r="K64" s="45">
        <f>IFERROR(J64/'Target schedule'!I53,0)</f>
        <v>0</v>
      </c>
      <c r="L64" s="114">
        <f t="shared" si="7"/>
        <v>0</v>
      </c>
      <c r="M64" s="109">
        <f>'Target schedule'!J53-L64</f>
        <v>0</v>
      </c>
      <c r="N64" s="45">
        <f>IFERROR(M64/'Target schedule'!J53,0)</f>
        <v>0</v>
      </c>
    </row>
    <row r="65" spans="2:14" ht="15.75" customHeight="1" x14ac:dyDescent="0.3">
      <c r="B65" s="44" t="str">
        <f>IF('Target schedule'!D54="","",'Target schedule'!D54)</f>
        <v/>
      </c>
      <c r="C65" s="108"/>
      <c r="D65" s="109">
        <f>'Target schedule'!G54-C65</f>
        <v>0</v>
      </c>
      <c r="E65" s="45">
        <f>IFERROR(D65/'Target schedule'!G54,0)</f>
        <v>0</v>
      </c>
      <c r="F65" s="108"/>
      <c r="G65" s="109">
        <f>'Target schedule'!H54-F65</f>
        <v>0</v>
      </c>
      <c r="H65" s="45">
        <f>IFERROR(G65/'Target schedule'!H54,0)</f>
        <v>0</v>
      </c>
      <c r="I65" s="108"/>
      <c r="J65" s="109">
        <f>'Target schedule'!I54-I65</f>
        <v>0</v>
      </c>
      <c r="K65" s="45">
        <f>IFERROR(J65/'Target schedule'!I54,0)</f>
        <v>0</v>
      </c>
      <c r="L65" s="114">
        <f t="shared" si="7"/>
        <v>0</v>
      </c>
      <c r="M65" s="109">
        <f>'Target schedule'!J54-L65</f>
        <v>0</v>
      </c>
      <c r="N65" s="45">
        <f>IFERROR(M65/'Target schedule'!J54,0)</f>
        <v>0</v>
      </c>
    </row>
    <row r="66" spans="2:14" ht="15.75" customHeight="1" x14ac:dyDescent="0.3">
      <c r="B66" s="44" t="str">
        <f>IF('Target schedule'!D55="","",'Target schedule'!D55)</f>
        <v/>
      </c>
      <c r="C66" s="108"/>
      <c r="D66" s="109">
        <f>'Target schedule'!G55-C66</f>
        <v>0</v>
      </c>
      <c r="E66" s="45">
        <f>IFERROR(D66/'Target schedule'!G55,0)</f>
        <v>0</v>
      </c>
      <c r="F66" s="108"/>
      <c r="G66" s="109">
        <f>'Target schedule'!H55-F66</f>
        <v>0</v>
      </c>
      <c r="H66" s="45">
        <f>IFERROR(G66/'Target schedule'!H55,0)</f>
        <v>0</v>
      </c>
      <c r="I66" s="108"/>
      <c r="J66" s="109">
        <f>'Target schedule'!I55-I66</f>
        <v>0</v>
      </c>
      <c r="K66" s="45">
        <f>IFERROR(J66/'Target schedule'!I55,0)</f>
        <v>0</v>
      </c>
      <c r="L66" s="114">
        <f t="shared" si="7"/>
        <v>0</v>
      </c>
      <c r="M66" s="109">
        <f>'Target schedule'!J55-L66</f>
        <v>0</v>
      </c>
      <c r="N66" s="45">
        <f>IFERROR(M66/'Target schedule'!J55,0)</f>
        <v>0</v>
      </c>
    </row>
    <row r="67" spans="2:14" ht="15.75" customHeight="1" thickBot="1" x14ac:dyDescent="0.35">
      <c r="B67" s="46" t="str">
        <f>IF('Target schedule'!D56="","",'Target schedule'!D56)</f>
        <v/>
      </c>
      <c r="C67" s="116"/>
      <c r="D67" s="112">
        <f>'Target schedule'!G56-C67</f>
        <v>0</v>
      </c>
      <c r="E67" s="47">
        <f>IFERROR(D67/'Target schedule'!G56,0)</f>
        <v>0</v>
      </c>
      <c r="F67" s="116"/>
      <c r="G67" s="112">
        <f>'Target schedule'!H56-F67</f>
        <v>0</v>
      </c>
      <c r="H67" s="47">
        <f>IFERROR(G67/'Target schedule'!H56,0)</f>
        <v>0</v>
      </c>
      <c r="I67" s="116"/>
      <c r="J67" s="112">
        <f>'Target schedule'!I56-I67</f>
        <v>0</v>
      </c>
      <c r="K67" s="47">
        <f>IFERROR(J67/'Target schedule'!I56,0)</f>
        <v>0</v>
      </c>
      <c r="L67" s="115">
        <f t="shared" si="7"/>
        <v>0</v>
      </c>
      <c r="M67" s="112">
        <f>'Target schedule'!J56-L67</f>
        <v>0</v>
      </c>
      <c r="N67" s="47">
        <f>IFERROR(M67/'Target schedule'!J56,0)</f>
        <v>0</v>
      </c>
    </row>
    <row r="68" spans="2:14" ht="15.75" thickTop="1" x14ac:dyDescent="0.3"/>
  </sheetData>
  <sheetProtection algorithmName="SHA-512" hashValue="VI1rxuRyGQyXxjc/9mLIFxGAkoS4r52FlBfa22g+Th4JbdxhHeDuFqVqc0s5x/2cjArhOJau7CQK7n8nkkjkLg==" saltValue="27aewGQDAW0ICWDnXX46TQ==" spinCount="100000" sheet="1" objects="1" scenarios="1" selectLockedCells="1"/>
  <mergeCells count="24">
    <mergeCell ref="C60:E60"/>
    <mergeCell ref="F60:H60"/>
    <mergeCell ref="I60:K60"/>
    <mergeCell ref="L60:N60"/>
    <mergeCell ref="C51:E51"/>
    <mergeCell ref="F51:H51"/>
    <mergeCell ref="I51:K51"/>
    <mergeCell ref="L51:N51"/>
    <mergeCell ref="C42:E42"/>
    <mergeCell ref="F42:H42"/>
    <mergeCell ref="I42:K42"/>
    <mergeCell ref="L42:N42"/>
    <mergeCell ref="C33:E33"/>
    <mergeCell ref="F33:H33"/>
    <mergeCell ref="I33:K33"/>
    <mergeCell ref="L33:N33"/>
    <mergeCell ref="C24:E24"/>
    <mergeCell ref="F24:H24"/>
    <mergeCell ref="I24:K24"/>
    <mergeCell ref="L24:N24"/>
    <mergeCell ref="C7:E7"/>
    <mergeCell ref="F7:H7"/>
    <mergeCell ref="I7:K7"/>
    <mergeCell ref="L7:N7"/>
  </mergeCells>
  <conditionalFormatting sqref="E26:E31 K26:K31 N26:N31 H26:H31 E9:E22">
    <cfRule type="containsBlanks" dxfId="779" priority="351">
      <formula>LEN(TRIM(E9))=0</formula>
    </cfRule>
    <cfRule type="cellIs" dxfId="778" priority="352" operator="greaterThan">
      <formula>0.0999</formula>
    </cfRule>
    <cfRule type="cellIs" dxfId="777" priority="353" operator="lessThan">
      <formula>-0.0999</formula>
    </cfRule>
    <cfRule type="cellIs" dxfId="776" priority="354" operator="between">
      <formula>0.0501</formula>
      <formula>0.0999</formula>
    </cfRule>
    <cfRule type="cellIs" dxfId="775" priority="355" operator="between">
      <formula>-0.0999</formula>
      <formula>-0.0501</formula>
    </cfRule>
    <cfRule type="cellIs" dxfId="774" priority="356" operator="between">
      <formula>-0.05</formula>
      <formula>0.05</formula>
    </cfRule>
  </conditionalFormatting>
  <conditionalFormatting sqref="H35:H40">
    <cfRule type="cellIs" dxfId="773" priority="80" operator="greaterThan">
      <formula>0.0999</formula>
    </cfRule>
    <cfRule type="cellIs" dxfId="772" priority="81" operator="lessThan">
      <formula>-0.0999</formula>
    </cfRule>
    <cfRule type="cellIs" dxfId="771" priority="82" operator="between">
      <formula>0.0501</formula>
      <formula>0.0999</formula>
    </cfRule>
    <cfRule type="cellIs" dxfId="770" priority="83" operator="between">
      <formula>-0.0999</formula>
      <formula>-0.0501</formula>
    </cfRule>
    <cfRule type="cellIs" dxfId="769" priority="84" operator="between">
      <formula>-0.05</formula>
      <formula>0.05</formula>
    </cfRule>
  </conditionalFormatting>
  <conditionalFormatting sqref="K9:K22">
    <cfRule type="containsBlanks" dxfId="768" priority="6">
      <formula>LEN(TRIM(K9))=0</formula>
    </cfRule>
    <cfRule type="cellIs" dxfId="767" priority="140" operator="greaterThan">
      <formula>0.0999</formula>
    </cfRule>
    <cfRule type="cellIs" dxfId="766" priority="141" operator="lessThan">
      <formula>-0.0999</formula>
    </cfRule>
    <cfRule type="cellIs" dxfId="765" priority="142" operator="between">
      <formula>0.0501</formula>
      <formula>0.0999</formula>
    </cfRule>
    <cfRule type="cellIs" dxfId="764" priority="143" operator="between">
      <formula>-0.0999</formula>
      <formula>-0.0501</formula>
    </cfRule>
    <cfRule type="cellIs" dxfId="763" priority="144" operator="between">
      <formula>-0.05</formula>
      <formula>0.05</formula>
    </cfRule>
  </conditionalFormatting>
  <conditionalFormatting sqref="H9:H22">
    <cfRule type="containsBlanks" dxfId="762" priority="7">
      <formula>LEN(TRIM(H9))=0</formula>
    </cfRule>
    <cfRule type="cellIs" dxfId="761" priority="145" operator="greaterThan">
      <formula>0.0999</formula>
    </cfRule>
    <cfRule type="cellIs" dxfId="760" priority="146" operator="lessThan">
      <formula>-0.0999</formula>
    </cfRule>
    <cfRule type="cellIs" dxfId="759" priority="147" operator="between">
      <formula>0.0501</formula>
      <formula>0.0999</formula>
    </cfRule>
    <cfRule type="cellIs" dxfId="758" priority="148" operator="between">
      <formula>-0.0999</formula>
      <formula>-0.0501</formula>
    </cfRule>
    <cfRule type="cellIs" dxfId="757" priority="149" operator="between">
      <formula>-0.05</formula>
      <formula>0.05</formula>
    </cfRule>
  </conditionalFormatting>
  <conditionalFormatting sqref="K44:K49">
    <cfRule type="cellIs" dxfId="756" priority="55" operator="greaterThan">
      <formula>0.0999</formula>
    </cfRule>
    <cfRule type="cellIs" dxfId="755" priority="56" operator="lessThan">
      <formula>-0.0999</formula>
    </cfRule>
    <cfRule type="cellIs" dxfId="754" priority="57" operator="between">
      <formula>0.0501</formula>
      <formula>0.0999</formula>
    </cfRule>
    <cfRule type="cellIs" dxfId="753" priority="58" operator="between">
      <formula>-0.0999</formula>
      <formula>-0.0501</formula>
    </cfRule>
    <cfRule type="cellIs" dxfId="752" priority="59" operator="between">
      <formula>-0.05</formula>
      <formula>0.05</formula>
    </cfRule>
  </conditionalFormatting>
  <conditionalFormatting sqref="N9:N22">
    <cfRule type="containsBlanks" dxfId="751" priority="5">
      <formula>LEN(TRIM(N9))=0</formula>
    </cfRule>
    <cfRule type="cellIs" dxfId="750" priority="135" operator="greaterThan">
      <formula>0.0999</formula>
    </cfRule>
    <cfRule type="cellIs" dxfId="749" priority="136" operator="lessThan">
      <formula>-0.0999</formula>
    </cfRule>
    <cfRule type="cellIs" dxfId="748" priority="137" operator="between">
      <formula>0.0501</formula>
      <formula>0.0999</formula>
    </cfRule>
    <cfRule type="cellIs" dxfId="747" priority="138" operator="between">
      <formula>-0.0999</formula>
      <formula>-0.0501</formula>
    </cfRule>
    <cfRule type="cellIs" dxfId="746" priority="139" operator="between">
      <formula>-0.05</formula>
      <formula>0.05</formula>
    </cfRule>
  </conditionalFormatting>
  <conditionalFormatting sqref="N35:N40">
    <cfRule type="cellIs" dxfId="745" priority="70" operator="greaterThan">
      <formula>0.0999</formula>
    </cfRule>
    <cfRule type="cellIs" dxfId="744" priority="71" operator="lessThan">
      <formula>-0.0999</formula>
    </cfRule>
    <cfRule type="cellIs" dxfId="743" priority="72" operator="between">
      <formula>0.0501</formula>
      <formula>0.0999</formula>
    </cfRule>
    <cfRule type="cellIs" dxfId="742" priority="73" operator="between">
      <formula>-0.0999</formula>
      <formula>-0.0501</formula>
    </cfRule>
    <cfRule type="cellIs" dxfId="741" priority="74" operator="between">
      <formula>-0.05</formula>
      <formula>0.05</formula>
    </cfRule>
  </conditionalFormatting>
  <conditionalFormatting sqref="E35:E40">
    <cfRule type="cellIs" dxfId="740" priority="110" operator="greaterThan">
      <formula>0.0999</formula>
    </cfRule>
    <cfRule type="cellIs" dxfId="739" priority="111" operator="lessThan">
      <formula>-0.0999</formula>
    </cfRule>
    <cfRule type="cellIs" dxfId="738" priority="112" operator="between">
      <formula>0.0501</formula>
      <formula>0.0999</formula>
    </cfRule>
    <cfRule type="cellIs" dxfId="737" priority="113" operator="between">
      <formula>-0.0999</formula>
      <formula>-0.0501</formula>
    </cfRule>
    <cfRule type="cellIs" dxfId="736" priority="114" operator="between">
      <formula>-0.05</formula>
      <formula>0.05</formula>
    </cfRule>
  </conditionalFormatting>
  <conditionalFormatting sqref="N53:N58">
    <cfRule type="cellIs" dxfId="735" priority="30" operator="greaterThan">
      <formula>0.0999</formula>
    </cfRule>
    <cfRule type="cellIs" dxfId="734" priority="31" operator="lessThan">
      <formula>-0.0999</formula>
    </cfRule>
    <cfRule type="cellIs" dxfId="733" priority="32" operator="between">
      <formula>0.0501</formula>
      <formula>0.0999</formula>
    </cfRule>
    <cfRule type="cellIs" dxfId="732" priority="33" operator="between">
      <formula>-0.0999</formula>
      <formula>-0.0501</formula>
    </cfRule>
    <cfRule type="cellIs" dxfId="731" priority="34" operator="between">
      <formula>-0.05</formula>
      <formula>0.05</formula>
    </cfRule>
  </conditionalFormatting>
  <conditionalFormatting sqref="K35:K40">
    <cfRule type="cellIs" dxfId="730" priority="75" operator="greaterThan">
      <formula>0.0999</formula>
    </cfRule>
    <cfRule type="cellIs" dxfId="729" priority="76" operator="lessThan">
      <formula>-0.0999</formula>
    </cfRule>
    <cfRule type="cellIs" dxfId="728" priority="77" operator="between">
      <formula>0.0501</formula>
      <formula>0.0999</formula>
    </cfRule>
    <cfRule type="cellIs" dxfId="727" priority="78" operator="between">
      <formula>-0.0999</formula>
      <formula>-0.0501</formula>
    </cfRule>
    <cfRule type="cellIs" dxfId="726" priority="79" operator="between">
      <formula>-0.05</formula>
      <formula>0.05</formula>
    </cfRule>
  </conditionalFormatting>
  <conditionalFormatting sqref="E44:E49">
    <cfRule type="cellIs" dxfId="725" priority="65" operator="greaterThan">
      <formula>0.0999</formula>
    </cfRule>
    <cfRule type="cellIs" dxfId="724" priority="66" operator="lessThan">
      <formula>-0.0999</formula>
    </cfRule>
    <cfRule type="cellIs" dxfId="723" priority="67" operator="between">
      <formula>0.0501</formula>
      <formula>0.0999</formula>
    </cfRule>
    <cfRule type="cellIs" dxfId="722" priority="68" operator="between">
      <formula>-0.0999</formula>
      <formula>-0.0501</formula>
    </cfRule>
    <cfRule type="cellIs" dxfId="721" priority="69" operator="between">
      <formula>-0.05</formula>
      <formula>0.05</formula>
    </cfRule>
  </conditionalFormatting>
  <conditionalFormatting sqref="H44:H49">
    <cfRule type="cellIs" dxfId="720" priority="60" operator="greaterThan">
      <formula>0.0999</formula>
    </cfRule>
    <cfRule type="cellIs" dxfId="719" priority="61" operator="lessThan">
      <formula>-0.0999</formula>
    </cfRule>
    <cfRule type="cellIs" dxfId="718" priority="62" operator="between">
      <formula>0.0501</formula>
      <formula>0.0999</formula>
    </cfRule>
    <cfRule type="cellIs" dxfId="717" priority="63" operator="between">
      <formula>-0.0999</formula>
      <formula>-0.0501</formula>
    </cfRule>
    <cfRule type="cellIs" dxfId="716" priority="64" operator="between">
      <formula>-0.05</formula>
      <formula>0.05</formula>
    </cfRule>
  </conditionalFormatting>
  <conditionalFormatting sqref="N44:N49">
    <cfRule type="cellIs" dxfId="715" priority="50" operator="greaterThan">
      <formula>0.0999</formula>
    </cfRule>
    <cfRule type="cellIs" dxfId="714" priority="51" operator="lessThan">
      <formula>-0.0999</formula>
    </cfRule>
    <cfRule type="cellIs" dxfId="713" priority="52" operator="between">
      <formula>0.0501</formula>
      <formula>0.0999</formula>
    </cfRule>
    <cfRule type="cellIs" dxfId="712" priority="53" operator="between">
      <formula>-0.0999</formula>
      <formula>-0.0501</formula>
    </cfRule>
    <cfRule type="cellIs" dxfId="711" priority="54" operator="between">
      <formula>-0.05</formula>
      <formula>0.05</formula>
    </cfRule>
  </conditionalFormatting>
  <conditionalFormatting sqref="E53:E58">
    <cfRule type="cellIs" dxfId="710" priority="45" operator="greaterThan">
      <formula>0.0999</formula>
    </cfRule>
    <cfRule type="cellIs" dxfId="709" priority="46" operator="lessThan">
      <formula>-0.0999</formula>
    </cfRule>
    <cfRule type="cellIs" dxfId="708" priority="47" operator="between">
      <formula>0.0501</formula>
      <formula>0.0999</formula>
    </cfRule>
    <cfRule type="cellIs" dxfId="707" priority="48" operator="between">
      <formula>-0.0999</formula>
      <formula>-0.0501</formula>
    </cfRule>
    <cfRule type="cellIs" dxfId="706" priority="49" operator="between">
      <formula>-0.05</formula>
      <formula>0.05</formula>
    </cfRule>
  </conditionalFormatting>
  <conditionalFormatting sqref="H53:H58">
    <cfRule type="cellIs" dxfId="705" priority="40" operator="greaterThan">
      <formula>0.0999</formula>
    </cfRule>
    <cfRule type="cellIs" dxfId="704" priority="41" operator="lessThan">
      <formula>-0.0999</formula>
    </cfRule>
    <cfRule type="cellIs" dxfId="703" priority="42" operator="between">
      <formula>0.0501</formula>
      <formula>0.0999</formula>
    </cfRule>
    <cfRule type="cellIs" dxfId="702" priority="43" operator="between">
      <formula>-0.0999</formula>
      <formula>-0.0501</formula>
    </cfRule>
    <cfRule type="cellIs" dxfId="701" priority="44" operator="between">
      <formula>-0.05</formula>
      <formula>0.05</formula>
    </cfRule>
  </conditionalFormatting>
  <conditionalFormatting sqref="K53:K58">
    <cfRule type="cellIs" dxfId="700" priority="35" operator="greaterThan">
      <formula>0.0999</formula>
    </cfRule>
    <cfRule type="cellIs" dxfId="699" priority="36" operator="lessThan">
      <formula>-0.0999</formula>
    </cfRule>
    <cfRule type="cellIs" dxfId="698" priority="37" operator="between">
      <formula>0.0501</formula>
      <formula>0.0999</formula>
    </cfRule>
    <cfRule type="cellIs" dxfId="697" priority="38" operator="between">
      <formula>-0.0999</formula>
      <formula>-0.0501</formula>
    </cfRule>
    <cfRule type="cellIs" dxfId="696" priority="39" operator="between">
      <formula>-0.05</formula>
      <formula>0.05</formula>
    </cfRule>
  </conditionalFormatting>
  <conditionalFormatting sqref="E62:E67">
    <cfRule type="cellIs" dxfId="695" priority="25" operator="greaterThan">
      <formula>0.0999</formula>
    </cfRule>
    <cfRule type="cellIs" dxfId="694" priority="26" operator="lessThan">
      <formula>-0.0999</formula>
    </cfRule>
    <cfRule type="cellIs" dxfId="693" priority="27" operator="between">
      <formula>0.0501</formula>
      <formula>0.0999</formula>
    </cfRule>
    <cfRule type="cellIs" dxfId="692" priority="28" operator="between">
      <formula>-0.0999</formula>
      <formula>-0.0501</formula>
    </cfRule>
    <cfRule type="cellIs" dxfId="691" priority="29" operator="between">
      <formula>-0.05</formula>
      <formula>0.05</formula>
    </cfRule>
  </conditionalFormatting>
  <conditionalFormatting sqref="H62:H67">
    <cfRule type="cellIs" dxfId="690" priority="20" operator="greaterThan">
      <formula>0.0999</formula>
    </cfRule>
    <cfRule type="cellIs" dxfId="689" priority="21" operator="lessThan">
      <formula>-0.0999</formula>
    </cfRule>
    <cfRule type="cellIs" dxfId="688" priority="22" operator="between">
      <formula>0.0501</formula>
      <formula>0.0999</formula>
    </cfRule>
    <cfRule type="cellIs" dxfId="687" priority="23" operator="between">
      <formula>-0.0999</formula>
      <formula>-0.0501</formula>
    </cfRule>
    <cfRule type="cellIs" dxfId="686" priority="24" operator="between">
      <formula>-0.05</formula>
      <formula>0.05</formula>
    </cfRule>
  </conditionalFormatting>
  <conditionalFormatting sqref="K62:K67">
    <cfRule type="cellIs" dxfId="685" priority="15" operator="greaterThan">
      <formula>0.0999</formula>
    </cfRule>
    <cfRule type="cellIs" dxfId="684" priority="16" operator="lessThan">
      <formula>-0.0999</formula>
    </cfRule>
    <cfRule type="cellIs" dxfId="683" priority="17" operator="between">
      <formula>0.0501</formula>
      <formula>0.0999</formula>
    </cfRule>
    <cfRule type="cellIs" dxfId="682" priority="18" operator="between">
      <formula>-0.0999</formula>
      <formula>-0.0501</formula>
    </cfRule>
    <cfRule type="cellIs" dxfId="681" priority="19" operator="between">
      <formula>-0.05</formula>
      <formula>0.05</formula>
    </cfRule>
  </conditionalFormatting>
  <conditionalFormatting sqref="N62:N67">
    <cfRule type="cellIs" dxfId="680" priority="10" operator="greaterThan">
      <formula>0.0999</formula>
    </cfRule>
    <cfRule type="cellIs" dxfId="679" priority="11" operator="lessThan">
      <formula>-0.0999</formula>
    </cfRule>
    <cfRule type="cellIs" dxfId="678" priority="12" operator="between">
      <formula>0.0501</formula>
      <formula>0.0999</formula>
    </cfRule>
    <cfRule type="cellIs" dxfId="677" priority="13" operator="between">
      <formula>-0.0999</formula>
      <formula>-0.0501</formula>
    </cfRule>
    <cfRule type="cellIs" dxfId="676" priority="14" operator="between">
      <formula>-0.05</formula>
      <formula>0.05</formula>
    </cfRule>
  </conditionalFormatting>
  <pageMargins left="0.70866141732283472" right="0.70866141732283472" top="0.74803149606299213" bottom="0.74803149606299213" header="0.31496062992125984" footer="0.31496062992125984"/>
  <pageSetup paperSize="8"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V68"/>
  <sheetViews>
    <sheetView showGridLines="0" topLeftCell="A40" zoomScale="85" zoomScaleNormal="85" workbookViewId="0">
      <selection activeCell="C62" sqref="C62"/>
    </sheetView>
  </sheetViews>
  <sheetFormatPr defaultRowHeight="15" x14ac:dyDescent="0.3"/>
  <cols>
    <col min="1" max="1" width="9.140625" style="34"/>
    <col min="2" max="2" width="32.85546875" style="34" customWidth="1"/>
    <col min="3" max="18" width="12.5703125" style="34" customWidth="1"/>
    <col min="19" max="22" width="13.28515625" style="34" customWidth="1"/>
    <col min="23" max="16384" width="9.140625" style="34"/>
  </cols>
  <sheetData>
    <row r="2" spans="2:21" ht="37.5" x14ac:dyDescent="0.3">
      <c r="B2" s="58" t="s">
        <v>54</v>
      </c>
      <c r="C2" s="66"/>
      <c r="D2" s="36"/>
      <c r="E2" s="36"/>
      <c r="F2" s="66"/>
      <c r="G2" s="36"/>
      <c r="H2" s="36"/>
      <c r="I2" s="36"/>
      <c r="J2" s="36"/>
      <c r="K2" s="36"/>
      <c r="L2" s="36"/>
      <c r="M2" s="36"/>
      <c r="N2" s="36"/>
    </row>
    <row r="3" spans="2:21" ht="18.75" x14ac:dyDescent="0.3">
      <c r="B3" s="59"/>
      <c r="C3" s="35"/>
      <c r="D3" s="36"/>
      <c r="E3" s="36"/>
      <c r="F3" s="35"/>
      <c r="G3" s="36"/>
      <c r="H3" s="36"/>
      <c r="I3" s="36"/>
      <c r="J3" s="36"/>
      <c r="K3" s="36"/>
      <c r="L3" s="36"/>
      <c r="M3" s="36"/>
      <c r="N3" s="36"/>
    </row>
    <row r="5" spans="2:21" ht="18" x14ac:dyDescent="0.35">
      <c r="B5" s="37" t="s">
        <v>52</v>
      </c>
    </row>
    <row r="6" spans="2:21" ht="15.75" thickBot="1" x14ac:dyDescent="0.35"/>
    <row r="7" spans="2:21" ht="15.75" customHeight="1" thickTop="1" thickBot="1" x14ac:dyDescent="0.35">
      <c r="C7" s="254" t="s">
        <v>53</v>
      </c>
      <c r="D7" s="255"/>
      <c r="E7" s="256"/>
      <c r="F7" s="254" t="s">
        <v>44</v>
      </c>
      <c r="G7" s="255"/>
      <c r="H7" s="256"/>
      <c r="I7" s="254" t="s">
        <v>45</v>
      </c>
      <c r="J7" s="255"/>
      <c r="K7" s="256"/>
      <c r="L7" s="255" t="s">
        <v>46</v>
      </c>
      <c r="M7" s="255"/>
      <c r="N7" s="257"/>
      <c r="O7" s="254" t="s">
        <v>55</v>
      </c>
      <c r="P7" s="255"/>
      <c r="Q7" s="256"/>
      <c r="R7"/>
      <c r="S7"/>
      <c r="T7"/>
      <c r="U7"/>
    </row>
    <row r="8" spans="2:21" ht="16.5" thickTop="1" thickBot="1" x14ac:dyDescent="0.35">
      <c r="B8" s="83" t="s">
        <v>12</v>
      </c>
      <c r="C8" s="67" t="s">
        <v>48</v>
      </c>
      <c r="D8" s="40" t="s">
        <v>49</v>
      </c>
      <c r="E8" s="41" t="s">
        <v>50</v>
      </c>
      <c r="F8" s="67" t="s">
        <v>48</v>
      </c>
      <c r="G8" s="40" t="s">
        <v>49</v>
      </c>
      <c r="H8" s="41" t="s">
        <v>50</v>
      </c>
      <c r="I8" s="39" t="s">
        <v>48</v>
      </c>
      <c r="J8" s="40" t="s">
        <v>49</v>
      </c>
      <c r="K8" s="41" t="s">
        <v>50</v>
      </c>
      <c r="L8" s="39" t="s">
        <v>48</v>
      </c>
      <c r="M8" s="40" t="s">
        <v>49</v>
      </c>
      <c r="N8" s="41" t="s">
        <v>50</v>
      </c>
      <c r="O8" s="39" t="s">
        <v>48</v>
      </c>
      <c r="P8" s="40" t="s">
        <v>49</v>
      </c>
      <c r="Q8" s="41" t="s">
        <v>50</v>
      </c>
    </row>
    <row r="9" spans="2:21" ht="15.75" thickTop="1" x14ac:dyDescent="0.3">
      <c r="B9" s="88" t="str">
        <f>'Target schedule'!C4</f>
        <v>Total number of participants</v>
      </c>
      <c r="C9" s="106"/>
      <c r="D9" s="107">
        <f>'Target schedule'!K4-C9</f>
        <v>0</v>
      </c>
      <c r="E9" s="43">
        <f>IFERROR(D9/'Target schedule'!K4,0)</f>
        <v>0</v>
      </c>
      <c r="F9" s="106"/>
      <c r="G9" s="107">
        <f>'Target schedule'!L4-F9</f>
        <v>0</v>
      </c>
      <c r="H9" s="43">
        <f>IFERROR(G9/'Target schedule'!L4,0)</f>
        <v>0</v>
      </c>
      <c r="I9" s="106"/>
      <c r="J9" s="107">
        <f>'Target schedule'!M4-I9</f>
        <v>0</v>
      </c>
      <c r="K9" s="43">
        <f>IFERROR(J9/'Target schedule'!M4,0)</f>
        <v>0</v>
      </c>
      <c r="L9" s="106"/>
      <c r="M9" s="107">
        <f>'Target schedule'!N4-L9</f>
        <v>0</v>
      </c>
      <c r="N9" s="43">
        <f>IFERROR(M9/'Target schedule'!N4,0)</f>
        <v>0</v>
      </c>
      <c r="O9" s="113">
        <f>SUM(C9,F9,I9,L9)</f>
        <v>0</v>
      </c>
      <c r="P9" s="107">
        <f>'Target schedule'!O4-O9</f>
        <v>0</v>
      </c>
      <c r="Q9" s="43">
        <f>IFERROR(P9/'Target schedule'!O4,0)</f>
        <v>0</v>
      </c>
    </row>
    <row r="10" spans="2:21" x14ac:dyDescent="0.3">
      <c r="B10" s="48" t="str">
        <f>'Target schedule'!C5</f>
        <v>Number of men</v>
      </c>
      <c r="C10" s="108"/>
      <c r="D10" s="109">
        <f>'Target schedule'!K5-C10</f>
        <v>0</v>
      </c>
      <c r="E10" s="45">
        <f>IFERROR(D10/'Target schedule'!K5,0)</f>
        <v>0</v>
      </c>
      <c r="F10" s="108"/>
      <c r="G10" s="109">
        <f>'Target schedule'!L5-F10</f>
        <v>0</v>
      </c>
      <c r="H10" s="45">
        <f>IFERROR(G10/'Target schedule'!L5,0)</f>
        <v>0</v>
      </c>
      <c r="I10" s="108"/>
      <c r="J10" s="109">
        <f>'Target schedule'!M5-I10</f>
        <v>0</v>
      </c>
      <c r="K10" s="45">
        <f>IFERROR(J10/'Target schedule'!M5,0)</f>
        <v>0</v>
      </c>
      <c r="L10" s="108"/>
      <c r="M10" s="109">
        <f>'Target schedule'!N5-L10</f>
        <v>0</v>
      </c>
      <c r="N10" s="45">
        <f>IFERROR(M10/'Target schedule'!N5,0)</f>
        <v>0</v>
      </c>
      <c r="O10" s="114">
        <f t="shared" ref="O10:O17" si="0">SUM(C10,F10,I10,L10)</f>
        <v>0</v>
      </c>
      <c r="P10" s="109">
        <f>'Target schedule'!O5-O10</f>
        <v>0</v>
      </c>
      <c r="Q10" s="45">
        <f>IFERROR(P10/'Target schedule'!O5,0)</f>
        <v>0</v>
      </c>
    </row>
    <row r="11" spans="2:21" x14ac:dyDescent="0.3">
      <c r="B11" s="48" t="str">
        <f>'Target schedule'!C6</f>
        <v>Number of women</v>
      </c>
      <c r="C11" s="108"/>
      <c r="D11" s="109">
        <f>'Target schedule'!K6-C11</f>
        <v>0</v>
      </c>
      <c r="E11" s="45">
        <f>IFERROR(D11/'Target schedule'!K6,0)</f>
        <v>0</v>
      </c>
      <c r="F11" s="108"/>
      <c r="G11" s="109">
        <f>'Target schedule'!L6-F11</f>
        <v>0</v>
      </c>
      <c r="H11" s="45">
        <f>IFERROR(G11/'Target schedule'!L6,0)</f>
        <v>0</v>
      </c>
      <c r="I11" s="108"/>
      <c r="J11" s="109">
        <f>'Target schedule'!M6-I11</f>
        <v>0</v>
      </c>
      <c r="K11" s="45">
        <f>IFERROR(J11/'Target schedule'!M6,0)</f>
        <v>0</v>
      </c>
      <c r="L11" s="108"/>
      <c r="M11" s="109">
        <f>'Target schedule'!N6-L11</f>
        <v>0</v>
      </c>
      <c r="N11" s="45">
        <f>IFERROR(M11/'Target schedule'!N6,0)</f>
        <v>0</v>
      </c>
      <c r="O11" s="114">
        <f t="shared" si="0"/>
        <v>0</v>
      </c>
      <c r="P11" s="109">
        <f>'Target schedule'!O6-O11</f>
        <v>0</v>
      </c>
      <c r="Q11" s="45">
        <f>IFERROR(P11/'Target schedule'!O6,0)</f>
        <v>0</v>
      </c>
    </row>
    <row r="12" spans="2:21" ht="30.75" customHeight="1" x14ac:dyDescent="0.3">
      <c r="B12" s="48" t="str">
        <f>'Target schedule'!C7</f>
        <v>Number who are unemployed, including long-term unemployed</v>
      </c>
      <c r="C12" s="108"/>
      <c r="D12" s="109">
        <f>'Target schedule'!K7-C12</f>
        <v>0</v>
      </c>
      <c r="E12" s="45">
        <f>IFERROR(D12/'Target schedule'!K7,0)</f>
        <v>0</v>
      </c>
      <c r="F12" s="108"/>
      <c r="G12" s="109">
        <f>'Target schedule'!L7-F12</f>
        <v>0</v>
      </c>
      <c r="H12" s="45">
        <f>IFERROR(G12/'Target schedule'!L7,0)</f>
        <v>0</v>
      </c>
      <c r="I12" s="108"/>
      <c r="J12" s="109">
        <f>'Target schedule'!M7-I12</f>
        <v>0</v>
      </c>
      <c r="K12" s="45">
        <f>IFERROR(J12/'Target schedule'!M7,0)</f>
        <v>0</v>
      </c>
      <c r="L12" s="108"/>
      <c r="M12" s="109">
        <f>'Target schedule'!N7-L12</f>
        <v>0</v>
      </c>
      <c r="N12" s="45">
        <f>IFERROR(M12/'Target schedule'!N7,0)</f>
        <v>0</v>
      </c>
      <c r="O12" s="114">
        <f t="shared" si="0"/>
        <v>0</v>
      </c>
      <c r="P12" s="109">
        <f>'Target schedule'!O7-O12</f>
        <v>0</v>
      </c>
      <c r="Q12" s="45">
        <f>IFERROR(P12/'Target schedule'!O7,0)</f>
        <v>0</v>
      </c>
    </row>
    <row r="13" spans="2:21" ht="47.25" customHeight="1" x14ac:dyDescent="0.3">
      <c r="B13" s="48" t="str">
        <f>'Target schedule'!C8</f>
        <v>Number who are economically inactive, including not education or training</v>
      </c>
      <c r="C13" s="108"/>
      <c r="D13" s="109">
        <f>'Target schedule'!K8-C13</f>
        <v>0</v>
      </c>
      <c r="E13" s="45">
        <f>IFERROR(D13/'Target schedule'!K8,0)</f>
        <v>0</v>
      </c>
      <c r="F13" s="108"/>
      <c r="G13" s="109">
        <f>'Target schedule'!L8-F13</f>
        <v>0</v>
      </c>
      <c r="H13" s="45">
        <f>IFERROR(G13/'Target schedule'!L8,0)</f>
        <v>0</v>
      </c>
      <c r="I13" s="108"/>
      <c r="J13" s="109">
        <f>'Target schedule'!M8-I13</f>
        <v>0</v>
      </c>
      <c r="K13" s="45">
        <f>IFERROR(J13/'Target schedule'!M8,0)</f>
        <v>0</v>
      </c>
      <c r="L13" s="108"/>
      <c r="M13" s="109">
        <f>'Target schedule'!N8-L13</f>
        <v>0</v>
      </c>
      <c r="N13" s="45">
        <f>IFERROR(M13/'Target schedule'!N8,0)</f>
        <v>0</v>
      </c>
      <c r="O13" s="114">
        <f t="shared" si="0"/>
        <v>0</v>
      </c>
      <c r="P13" s="109">
        <f>'Target schedule'!O8-O13</f>
        <v>0</v>
      </c>
      <c r="Q13" s="45">
        <f>IFERROR(P13/'Target schedule'!O8,0)</f>
        <v>0</v>
      </c>
    </row>
    <row r="14" spans="2:21" ht="30" x14ac:dyDescent="0.3">
      <c r="B14" s="48" t="str">
        <f>'Target schedule'!C9</f>
        <v>Number who live in a single adult household with dependent children</v>
      </c>
      <c r="C14" s="108"/>
      <c r="D14" s="109">
        <f>'Target schedule'!K9-C14</f>
        <v>0</v>
      </c>
      <c r="E14" s="45">
        <f>IFERROR(D14/'Target schedule'!K9,0)</f>
        <v>0</v>
      </c>
      <c r="F14" s="108"/>
      <c r="G14" s="109">
        <f>'Target schedule'!L9-F14</f>
        <v>0</v>
      </c>
      <c r="H14" s="45">
        <f>IFERROR(G14/'Target schedule'!L9,0)</f>
        <v>0</v>
      </c>
      <c r="I14" s="108"/>
      <c r="J14" s="109">
        <f>'Target schedule'!M9-I14</f>
        <v>0</v>
      </c>
      <c r="K14" s="45">
        <f>IFERROR(J14/'Target schedule'!M9,0)</f>
        <v>0</v>
      </c>
      <c r="L14" s="108"/>
      <c r="M14" s="109">
        <f>'Target schedule'!N9-L14</f>
        <v>0</v>
      </c>
      <c r="N14" s="45">
        <f>IFERROR(M14/'Target schedule'!N9,0)</f>
        <v>0</v>
      </c>
      <c r="O14" s="114">
        <f t="shared" si="0"/>
        <v>0</v>
      </c>
      <c r="P14" s="109">
        <f>'Target schedule'!O9-O14</f>
        <v>0</v>
      </c>
      <c r="Q14" s="45">
        <f>IFERROR(P14/'Target schedule'!O9,0)</f>
        <v>0</v>
      </c>
    </row>
    <row r="15" spans="2:21" x14ac:dyDescent="0.3">
      <c r="B15" s="48" t="str">
        <f>'Target schedule'!C10</f>
        <v>Number with no basic skills</v>
      </c>
      <c r="C15" s="108"/>
      <c r="D15" s="109">
        <f>'Target schedule'!K10-C15</f>
        <v>0</v>
      </c>
      <c r="E15" s="45">
        <f>IFERROR(D15/'Target schedule'!K10,0)</f>
        <v>0</v>
      </c>
      <c r="F15" s="108"/>
      <c r="G15" s="109">
        <f>'Target schedule'!L10-F15</f>
        <v>0</v>
      </c>
      <c r="H15" s="45">
        <f>IFERROR(G15/'Target schedule'!L10,0)</f>
        <v>0</v>
      </c>
      <c r="I15" s="108"/>
      <c r="J15" s="109">
        <f>'Target schedule'!M10-I15</f>
        <v>0</v>
      </c>
      <c r="K15" s="45">
        <f>IFERROR(J15/'Target schedule'!M10,0)</f>
        <v>0</v>
      </c>
      <c r="L15" s="108"/>
      <c r="M15" s="109">
        <f>'Target schedule'!N10-L15</f>
        <v>0</v>
      </c>
      <c r="N15" s="45">
        <f>IFERROR(M15/'Target schedule'!N10,0)</f>
        <v>0</v>
      </c>
      <c r="O15" s="114">
        <f t="shared" si="0"/>
        <v>0</v>
      </c>
      <c r="P15" s="109">
        <f>'Target schedule'!O10-O15</f>
        <v>0</v>
      </c>
      <c r="Q15" s="45">
        <f>IFERROR(P15/'Target schedule'!O10,0)</f>
        <v>0</v>
      </c>
    </row>
    <row r="16" spans="2:21" x14ac:dyDescent="0.3">
      <c r="B16" s="48" t="str">
        <f>'Target schedule'!C11</f>
        <v>Number with disabilities</v>
      </c>
      <c r="C16" s="108"/>
      <c r="D16" s="109">
        <f>'Target schedule'!K11-C16</f>
        <v>0</v>
      </c>
      <c r="E16" s="45">
        <f>IFERROR(D16/'Target schedule'!K11,0)</f>
        <v>0</v>
      </c>
      <c r="F16" s="108"/>
      <c r="G16" s="109">
        <f>'Target schedule'!L11-F16</f>
        <v>0</v>
      </c>
      <c r="H16" s="45">
        <f>IFERROR(G16/'Target schedule'!L11,0)</f>
        <v>0</v>
      </c>
      <c r="I16" s="108"/>
      <c r="J16" s="109">
        <f>'Target schedule'!M11-I16</f>
        <v>0</v>
      </c>
      <c r="K16" s="45">
        <f>IFERROR(J16/'Target schedule'!M11,0)</f>
        <v>0</v>
      </c>
      <c r="L16" s="108"/>
      <c r="M16" s="109">
        <f>'Target schedule'!N11-L16</f>
        <v>0</v>
      </c>
      <c r="N16" s="45">
        <f>IFERROR(M16/'Target schedule'!N11,0)</f>
        <v>0</v>
      </c>
      <c r="O16" s="114">
        <f t="shared" si="0"/>
        <v>0</v>
      </c>
      <c r="P16" s="109">
        <f>'Target schedule'!O11-O16</f>
        <v>0</v>
      </c>
      <c r="Q16" s="45">
        <f>IFERROR(P16/'Target schedule'!O11,0)</f>
        <v>0</v>
      </c>
    </row>
    <row r="17" spans="2:22" x14ac:dyDescent="0.3">
      <c r="B17" s="89" t="str">
        <f>IF('Target schedule'!C12="","",'Target schedule'!C12)</f>
        <v>Number from ethnic minorities</v>
      </c>
      <c r="C17" s="110"/>
      <c r="D17" s="109">
        <f>'Target schedule'!K12-C17</f>
        <v>0</v>
      </c>
      <c r="E17" s="45">
        <f>IFERROR(D17/'Target schedule'!K12,0)</f>
        <v>0</v>
      </c>
      <c r="F17" s="110"/>
      <c r="G17" s="109">
        <f>'Target schedule'!L12-F17</f>
        <v>0</v>
      </c>
      <c r="H17" s="45">
        <f>IFERROR(G17/'Target schedule'!L12,0)</f>
        <v>0</v>
      </c>
      <c r="I17" s="110"/>
      <c r="J17" s="109">
        <f>'Target schedule'!M12-I17</f>
        <v>0</v>
      </c>
      <c r="K17" s="45">
        <f>IFERROR(J17/'Target schedule'!M12,0)</f>
        <v>0</v>
      </c>
      <c r="L17" s="110"/>
      <c r="M17" s="109">
        <f>'Target schedule'!N12-L17</f>
        <v>0</v>
      </c>
      <c r="N17" s="45">
        <f>IFERROR(M17/'Target schedule'!N12,0)</f>
        <v>0</v>
      </c>
      <c r="O17" s="114">
        <f t="shared" si="0"/>
        <v>0</v>
      </c>
      <c r="P17" s="109">
        <f>'Target schedule'!O12-O17</f>
        <v>0</v>
      </c>
      <c r="Q17" s="45">
        <f>IFERROR(P17/'Target schedule'!O12,0)</f>
        <v>0</v>
      </c>
    </row>
    <row r="18" spans="2:22" x14ac:dyDescent="0.3">
      <c r="B18" s="89" t="str">
        <f>IF('Target schedule'!C13="","",'Target schedule'!C13)</f>
        <v/>
      </c>
      <c r="C18" s="110"/>
      <c r="D18" s="109" t="str">
        <f>IF(B18="","",'Target schedule'!K13-C18)</f>
        <v/>
      </c>
      <c r="E18" s="45" t="str">
        <f>IF(B18="","",IFERROR(D18/'Target schedule'!K13,0))</f>
        <v/>
      </c>
      <c r="F18" s="110"/>
      <c r="G18" s="109" t="str">
        <f>IF(B18="","",'Target schedule'!L13-F18)</f>
        <v/>
      </c>
      <c r="H18" s="45" t="str">
        <f>IF(B18="","",IFERROR(G18/'Target schedule'!L13,0))</f>
        <v/>
      </c>
      <c r="I18" s="110"/>
      <c r="J18" s="109" t="str">
        <f>IF(B18="","",'Target schedule'!M13-I18)</f>
        <v/>
      </c>
      <c r="K18" s="45" t="str">
        <f>IF(B18="","",IFERROR(J18/'Target schedule'!M13,0))</f>
        <v/>
      </c>
      <c r="L18" s="110"/>
      <c r="M18" s="109" t="str">
        <f>IF(B18="","",'Target schedule'!N13-L18)</f>
        <v/>
      </c>
      <c r="N18" s="45" t="str">
        <f>IF(B18="","",IFERROR(M18/'Target schedule'!N13,0))</f>
        <v/>
      </c>
      <c r="O18" s="114" t="str">
        <f t="shared" ref="O18:O22" si="1">IF(B18="","",SUM(C18,F18,I18,L18))</f>
        <v/>
      </c>
      <c r="P18" s="109" t="str">
        <f>IF(B18="","",'Target schedule'!O13-O18)</f>
        <v/>
      </c>
      <c r="Q18" s="45" t="str">
        <f>IF(B18="","",IFERROR(P18/'Target schedule'!O13,0))</f>
        <v/>
      </c>
    </row>
    <row r="19" spans="2:22" x14ac:dyDescent="0.3">
      <c r="B19" s="89" t="str">
        <f>IF('Target schedule'!C14="","",'Target schedule'!C14)</f>
        <v/>
      </c>
      <c r="C19" s="110"/>
      <c r="D19" s="109" t="str">
        <f>IF(B19="","",'Target schedule'!K14-C19)</f>
        <v/>
      </c>
      <c r="E19" s="45" t="str">
        <f>IF(B19="","",IFERROR(D19/'Target schedule'!K14,0))</f>
        <v/>
      </c>
      <c r="F19" s="110"/>
      <c r="G19" s="109" t="str">
        <f>IF(B19="","",'Target schedule'!L14-F19)</f>
        <v/>
      </c>
      <c r="H19" s="45" t="str">
        <f>IF(B19="","",IFERROR(G19/'Target schedule'!L14,0))</f>
        <v/>
      </c>
      <c r="I19" s="110"/>
      <c r="J19" s="109" t="str">
        <f>IF(B19="","",'Target schedule'!M14-I19)</f>
        <v/>
      </c>
      <c r="K19" s="45" t="str">
        <f>IF(B19="","",IFERROR(J19/'Target schedule'!M14,0))</f>
        <v/>
      </c>
      <c r="L19" s="110"/>
      <c r="M19" s="109" t="str">
        <f>IF(B19="","",'Target schedule'!N14-L19)</f>
        <v/>
      </c>
      <c r="N19" s="45" t="str">
        <f>IF(B19="","",IFERROR(M19/'Target schedule'!N14,0))</f>
        <v/>
      </c>
      <c r="O19" s="114" t="str">
        <f t="shared" si="1"/>
        <v/>
      </c>
      <c r="P19" s="109" t="str">
        <f>IF(B19="","",'Target schedule'!O14-O19)</f>
        <v/>
      </c>
      <c r="Q19" s="45" t="str">
        <f>IF(B19="","",IFERROR(P19/'Target schedule'!O14,0))</f>
        <v/>
      </c>
    </row>
    <row r="20" spans="2:22" x14ac:dyDescent="0.3">
      <c r="B20" s="89" t="str">
        <f>IF('Target schedule'!C15="","",'Target schedule'!C15)</f>
        <v/>
      </c>
      <c r="C20" s="110"/>
      <c r="D20" s="109" t="str">
        <f>IF(B20="","",'Target schedule'!K15-C20)</f>
        <v/>
      </c>
      <c r="E20" s="45" t="str">
        <f>IF(B20="","",IFERROR(D20/'Target schedule'!K15,0))</f>
        <v/>
      </c>
      <c r="F20" s="110"/>
      <c r="G20" s="109" t="str">
        <f>IF(B20="","",'Target schedule'!L15-F20)</f>
        <v/>
      </c>
      <c r="H20" s="45" t="str">
        <f>IF(B20="","",IFERROR(G20/'Target schedule'!L15,0))</f>
        <v/>
      </c>
      <c r="I20" s="110"/>
      <c r="J20" s="109" t="str">
        <f>IF(B20="","",'Target schedule'!M15-I20)</f>
        <v/>
      </c>
      <c r="K20" s="45" t="str">
        <f>IF(B20="","",IFERROR(J20/'Target schedule'!M15,0))</f>
        <v/>
      </c>
      <c r="L20" s="110"/>
      <c r="M20" s="109" t="str">
        <f>IF(B20="","",'Target schedule'!N15-L20)</f>
        <v/>
      </c>
      <c r="N20" s="45" t="str">
        <f>IF(B20="","",IFERROR(M20/'Target schedule'!N15,0))</f>
        <v/>
      </c>
      <c r="O20" s="114" t="str">
        <f t="shared" si="1"/>
        <v/>
      </c>
      <c r="P20" s="109" t="str">
        <f>IF(B20="","",'Target schedule'!O15-O20)</f>
        <v/>
      </c>
      <c r="Q20" s="45" t="str">
        <f>IF(B20="","",IFERROR(P20/'Target schedule'!O15,0))</f>
        <v/>
      </c>
    </row>
    <row r="21" spans="2:22" x14ac:dyDescent="0.3">
      <c r="B21" s="89" t="str">
        <f>IF('Target schedule'!C16="","",'Target schedule'!C16)</f>
        <v/>
      </c>
      <c r="C21" s="160"/>
      <c r="D21" s="109" t="str">
        <f>IF(B21="","",'Target schedule'!K16-C21)</f>
        <v/>
      </c>
      <c r="E21" s="45" t="str">
        <f>IF(B21="","",IFERROR(D21/'Target schedule'!K16,0))</f>
        <v/>
      </c>
      <c r="F21" s="160"/>
      <c r="G21" s="109" t="str">
        <f>IF(B21="","",'Target schedule'!L16-F21)</f>
        <v/>
      </c>
      <c r="H21" s="45" t="str">
        <f>IF(B21="","",IFERROR(G21/'Target schedule'!L16,0))</f>
        <v/>
      </c>
      <c r="I21" s="160"/>
      <c r="J21" s="109" t="str">
        <f>IF(B21="","",'Target schedule'!M16-I21)</f>
        <v/>
      </c>
      <c r="K21" s="45" t="str">
        <f>IF(B21="","",IFERROR(J21/'Target schedule'!M16,0))</f>
        <v/>
      </c>
      <c r="L21" s="160"/>
      <c r="M21" s="109" t="str">
        <f>IF(B21="","",'Target schedule'!N16-L21)</f>
        <v/>
      </c>
      <c r="N21" s="45" t="str">
        <f>IF(B21="","",IFERROR(M21/'Target schedule'!N16,0))</f>
        <v/>
      </c>
      <c r="O21" s="114" t="str">
        <f t="shared" si="1"/>
        <v/>
      </c>
      <c r="P21" s="109" t="str">
        <f>IF(B21="","",'Target schedule'!O16-O21)</f>
        <v/>
      </c>
      <c r="Q21" s="45" t="str">
        <f>IF(B21="","",IFERROR(P21/'Target schedule'!O16,0))</f>
        <v/>
      </c>
    </row>
    <row r="22" spans="2:22" ht="15.75" thickBot="1" x14ac:dyDescent="0.35">
      <c r="B22" s="90" t="str">
        <f>IF('Target schedule'!C17="","",'Target schedule'!C17)</f>
        <v/>
      </c>
      <c r="C22" s="154"/>
      <c r="D22" s="112" t="str">
        <f>IF(B22="","",'Target schedule'!K17-C22)</f>
        <v/>
      </c>
      <c r="E22" s="47" t="str">
        <f>IF(B22="","",IFERROR(D22/'Target schedule'!K17,0))</f>
        <v/>
      </c>
      <c r="F22" s="154"/>
      <c r="G22" s="112" t="str">
        <f>IF(B22="","",'Target schedule'!L17-F22)</f>
        <v/>
      </c>
      <c r="H22" s="47" t="str">
        <f>IF(B22="","",IFERROR(G22/'Target schedule'!L17,0))</f>
        <v/>
      </c>
      <c r="I22" s="154"/>
      <c r="J22" s="112" t="str">
        <f>IF(B22="","",'Target schedule'!M17-I22)</f>
        <v/>
      </c>
      <c r="K22" s="47" t="str">
        <f>IF(B22="","",IFERROR(J22/'Target schedule'!M17,0))</f>
        <v/>
      </c>
      <c r="L22" s="154"/>
      <c r="M22" s="112" t="str">
        <f>IF(B22="","",'Target schedule'!N17-L22)</f>
        <v/>
      </c>
      <c r="N22" s="47" t="str">
        <f>IF(B22="","",IFERROR(M22/'Target schedule'!N17,0))</f>
        <v/>
      </c>
      <c r="O22" s="115" t="str">
        <f t="shared" si="1"/>
        <v/>
      </c>
      <c r="P22" s="112" t="str">
        <f>IF(B22="","",'Target schedule'!O17-O22)</f>
        <v/>
      </c>
      <c r="Q22" s="47" t="str">
        <f>IF(B22="","",IFERROR(P22/'Target schedule'!O17,0))</f>
        <v/>
      </c>
    </row>
    <row r="23" spans="2:22" ht="17.25" thickTop="1" thickBot="1" x14ac:dyDescent="0.35">
      <c r="B23"/>
      <c r="C23"/>
      <c r="D23"/>
      <c r="E23"/>
      <c r="F23"/>
      <c r="G23"/>
      <c r="H23"/>
      <c r="I23"/>
      <c r="J23"/>
      <c r="K23"/>
      <c r="L23"/>
      <c r="M23"/>
      <c r="N23"/>
      <c r="O23"/>
      <c r="P23"/>
      <c r="Q23"/>
      <c r="R23"/>
      <c r="S23"/>
      <c r="T23"/>
      <c r="U23"/>
      <c r="V23"/>
    </row>
    <row r="24" spans="2:22" ht="17.25" customHeight="1" thickTop="1" thickBot="1" x14ac:dyDescent="0.35">
      <c r="C24" s="254" t="s">
        <v>53</v>
      </c>
      <c r="D24" s="255"/>
      <c r="E24" s="256"/>
      <c r="F24" s="254" t="s">
        <v>44</v>
      </c>
      <c r="G24" s="255"/>
      <c r="H24" s="256"/>
      <c r="I24" s="254" t="s">
        <v>45</v>
      </c>
      <c r="J24" s="255"/>
      <c r="K24" s="256"/>
      <c r="L24" s="255" t="s">
        <v>46</v>
      </c>
      <c r="M24" s="255"/>
      <c r="N24" s="257"/>
      <c r="O24" s="254" t="s">
        <v>55</v>
      </c>
      <c r="P24" s="255"/>
      <c r="Q24" s="256"/>
      <c r="R24"/>
      <c r="S24"/>
      <c r="T24"/>
      <c r="U24"/>
      <c r="V24"/>
    </row>
    <row r="25" spans="2:22" ht="17.25" thickTop="1" thickBot="1" x14ac:dyDescent="0.35">
      <c r="B25" s="38" t="s">
        <v>13</v>
      </c>
      <c r="C25" s="67" t="s">
        <v>48</v>
      </c>
      <c r="D25" s="40" t="s">
        <v>49</v>
      </c>
      <c r="E25" s="41" t="s">
        <v>50</v>
      </c>
      <c r="F25" s="67" t="s">
        <v>48</v>
      </c>
      <c r="G25" s="40" t="s">
        <v>49</v>
      </c>
      <c r="H25" s="41" t="s">
        <v>50</v>
      </c>
      <c r="I25" s="39" t="s">
        <v>48</v>
      </c>
      <c r="J25" s="40" t="s">
        <v>49</v>
      </c>
      <c r="K25" s="41" t="s">
        <v>50</v>
      </c>
      <c r="L25" s="39" t="s">
        <v>48</v>
      </c>
      <c r="M25" s="40" t="s">
        <v>49</v>
      </c>
      <c r="N25" s="41" t="s">
        <v>50</v>
      </c>
      <c r="O25" s="39" t="s">
        <v>48</v>
      </c>
      <c r="P25" s="40" t="s">
        <v>49</v>
      </c>
      <c r="Q25" s="41" t="s">
        <v>50</v>
      </c>
      <c r="R25"/>
      <c r="S25"/>
      <c r="T25"/>
      <c r="U25"/>
      <c r="V25"/>
    </row>
    <row r="26" spans="2:22" ht="30.75" thickTop="1" x14ac:dyDescent="0.3">
      <c r="B26" s="161" t="str">
        <f>'Target schedule'!C21</f>
        <v>Number aged under 25 years of age who gain basic skills on leaving</v>
      </c>
      <c r="C26" s="68"/>
      <c r="D26" s="53">
        <f>'Target schedule'!K21-C26</f>
        <v>0</v>
      </c>
      <c r="E26" s="43">
        <f>IFERROR(D26/'Target schedule'!K21,0)</f>
        <v>0</v>
      </c>
      <c r="F26" s="68"/>
      <c r="G26" s="53">
        <f>'Target schedule'!L21-F26</f>
        <v>0</v>
      </c>
      <c r="H26" s="43">
        <f>IFERROR(G26/'Target schedule'!L21,0)</f>
        <v>0</v>
      </c>
      <c r="I26" s="106"/>
      <c r="J26" s="107">
        <f>'Target schedule'!M21-I26</f>
        <v>0</v>
      </c>
      <c r="K26" s="43">
        <f>IFERROR(J26/'Target schedule'!M21,0)</f>
        <v>0</v>
      </c>
      <c r="L26" s="106"/>
      <c r="M26" s="107">
        <f>'Target schedule'!N21-L26</f>
        <v>0</v>
      </c>
      <c r="N26" s="43">
        <f>IFERROR(M26/'Target schedule'!N21,0)</f>
        <v>0</v>
      </c>
      <c r="O26" s="113">
        <f>SUM(C26,F26,I26,L26)</f>
        <v>0</v>
      </c>
      <c r="P26" s="107">
        <f>'Target schedule'!O21-O26</f>
        <v>0</v>
      </c>
      <c r="Q26" s="43">
        <f>IFERROR(P26/'Target schedule'!O21,0)</f>
        <v>0</v>
      </c>
      <c r="R26"/>
      <c r="S26"/>
      <c r="T26"/>
      <c r="U26"/>
      <c r="V26"/>
    </row>
    <row r="27" spans="2:22" ht="60" x14ac:dyDescent="0.3">
      <c r="B27" s="48" t="str">
        <f>'Target schedule'!C22</f>
        <v>Number aged under 25 years of age who move into employment, including self-employment, or education or training on leaving</v>
      </c>
      <c r="C27" s="69"/>
      <c r="D27" s="55">
        <f>'Target schedule'!K22-C27</f>
        <v>0</v>
      </c>
      <c r="E27" s="45">
        <f>IFERROR(D27/'Target schedule'!K22,0)</f>
        <v>0</v>
      </c>
      <c r="F27" s="69"/>
      <c r="G27" s="55">
        <f>'Target schedule'!L22-F27</f>
        <v>0</v>
      </c>
      <c r="H27" s="45">
        <f>IFERROR(G27/'Target schedule'!L22,0)</f>
        <v>0</v>
      </c>
      <c r="I27" s="108"/>
      <c r="J27" s="109">
        <f>'Target schedule'!M22-I27</f>
        <v>0</v>
      </c>
      <c r="K27" s="45">
        <f>IFERROR(J27/'Target schedule'!M22,0)</f>
        <v>0</v>
      </c>
      <c r="L27" s="108"/>
      <c r="M27" s="109">
        <f>'Target schedule'!N22-L27</f>
        <v>0</v>
      </c>
      <c r="N27" s="45">
        <f>IFERROR(M27/'Target schedule'!N22,0)</f>
        <v>0</v>
      </c>
      <c r="O27" s="114">
        <f t="shared" ref="O27" si="2">SUM(C27,F27,I27,L27)</f>
        <v>0</v>
      </c>
      <c r="P27" s="109">
        <f>'Target schedule'!O22-O27</f>
        <v>0</v>
      </c>
      <c r="Q27" s="45">
        <f>IFERROR(P27/'Target schedule'!O22,0)</f>
        <v>0</v>
      </c>
      <c r="R27"/>
      <c r="S27"/>
      <c r="T27"/>
      <c r="U27"/>
      <c r="V27"/>
    </row>
    <row r="28" spans="2:22" ht="54.95" customHeight="1" x14ac:dyDescent="0.3">
      <c r="B28" s="48" t="str">
        <f>IF('Target schedule'!C23="","",'Target schedule'!C23)</f>
        <v/>
      </c>
      <c r="C28" s="69"/>
      <c r="D28" s="55" t="str">
        <f>IF(B28="","",'Target schedule'!K23-C28)</f>
        <v/>
      </c>
      <c r="E28" s="45" t="str">
        <f>IF(B28="","",IFERROR(D28/'Target schedule'!K23,0))</f>
        <v/>
      </c>
      <c r="F28" s="69"/>
      <c r="G28" s="55" t="str">
        <f>IF(B28="","",'Target schedule'!L23-F28)</f>
        <v/>
      </c>
      <c r="H28" s="45" t="str">
        <f>IF(B28="","",IFERROR(G28/'Target schedule'!L23,0))</f>
        <v/>
      </c>
      <c r="I28" s="108"/>
      <c r="J28" s="109" t="str">
        <f>IF(B28="","",'Target schedule'!M23-I28)</f>
        <v/>
      </c>
      <c r="K28" s="45" t="str">
        <f>IF(B28="","",IFERROR(J28/'Target schedule'!M23,0))</f>
        <v/>
      </c>
      <c r="L28" s="108"/>
      <c r="M28" s="109" t="str">
        <f>IF(B28="","",'Target schedule'!N23-L28)</f>
        <v/>
      </c>
      <c r="N28" s="45" t="str">
        <f>IF(B28="","",IFERROR(M28/'Target schedule'!N23,0))</f>
        <v/>
      </c>
      <c r="O28" s="114" t="str">
        <f>IF(B28="","",SUM(C28,F28,I28,L28))</f>
        <v/>
      </c>
      <c r="P28" s="109" t="str">
        <f>IF(B28="","",'Target schedule'!O23-O28)</f>
        <v/>
      </c>
      <c r="Q28" s="45" t="str">
        <f>IF(B28="","",IFERROR(P28/'Target schedule'!O23,0))</f>
        <v/>
      </c>
      <c r="R28"/>
      <c r="S28"/>
      <c r="T28"/>
      <c r="U28"/>
      <c r="V28"/>
    </row>
    <row r="29" spans="2:22" ht="54.95" customHeight="1" x14ac:dyDescent="0.3">
      <c r="B29" s="48" t="str">
        <f>IF('Target schedule'!C24="","",'Target schedule'!C24)</f>
        <v/>
      </c>
      <c r="C29" s="69"/>
      <c r="D29" s="55" t="str">
        <f>IF(B29="","",'Target schedule'!K24-C29)</f>
        <v/>
      </c>
      <c r="E29" s="45" t="str">
        <f>IF(B29="","",IFERROR(D29/'Target schedule'!K24,0))</f>
        <v/>
      </c>
      <c r="F29" s="69"/>
      <c r="G29" s="55" t="str">
        <f>IF(B29="","",'Target schedule'!L24-F29)</f>
        <v/>
      </c>
      <c r="H29" s="45" t="str">
        <f>IF(B29="","",IFERROR(G29/'Target schedule'!L24,0))</f>
        <v/>
      </c>
      <c r="I29" s="108"/>
      <c r="J29" s="109" t="str">
        <f>IF(B29="","",'Target schedule'!M24-I29)</f>
        <v/>
      </c>
      <c r="K29" s="45" t="str">
        <f>IF(B29="","",IFERROR(J29/'Target schedule'!M24,0))</f>
        <v/>
      </c>
      <c r="L29" s="108"/>
      <c r="M29" s="109" t="str">
        <f>IF(B29="","",'Target schedule'!N24-L29)</f>
        <v/>
      </c>
      <c r="N29" s="45" t="str">
        <f>IF(B29="","",IFERROR(M29/'Target schedule'!N24,0))</f>
        <v/>
      </c>
      <c r="O29" s="114" t="str">
        <f t="shared" ref="O29:O31" si="3">IF(B29="","",SUM(C29,F29,I29,L29))</f>
        <v/>
      </c>
      <c r="P29" s="109" t="str">
        <f>IF(B29="","",'Target schedule'!O24-O29)</f>
        <v/>
      </c>
      <c r="Q29" s="45" t="str">
        <f>IF(B29="","",IFERROR(P29/'Target schedule'!O24,0))</f>
        <v/>
      </c>
      <c r="R29"/>
      <c r="S29"/>
      <c r="T29"/>
      <c r="U29"/>
      <c r="V29"/>
    </row>
    <row r="30" spans="2:22" ht="54.95" customHeight="1" x14ac:dyDescent="0.3">
      <c r="B30" s="48" t="str">
        <f>IF('Target schedule'!C25="","",'Target schedule'!C25)</f>
        <v/>
      </c>
      <c r="C30" s="69"/>
      <c r="D30" s="55" t="str">
        <f>IF(B30="","",'Target schedule'!K25-C30)</f>
        <v/>
      </c>
      <c r="E30" s="45" t="str">
        <f>IF(B30="","",IFERROR(D30/'Target schedule'!K25,0))</f>
        <v/>
      </c>
      <c r="F30" s="69"/>
      <c r="G30" s="55" t="str">
        <f>IF(B30="","",'Target schedule'!L25-F30)</f>
        <v/>
      </c>
      <c r="H30" s="45" t="str">
        <f>IF(B30="","",IFERROR(G30/'Target schedule'!L25,0))</f>
        <v/>
      </c>
      <c r="I30" s="108"/>
      <c r="J30" s="109" t="str">
        <f>IF(B30="","",'Target schedule'!M25-I30)</f>
        <v/>
      </c>
      <c r="K30" s="45" t="str">
        <f>IF(B30="","",IFERROR(J30/'Target schedule'!M25,0))</f>
        <v/>
      </c>
      <c r="L30" s="108"/>
      <c r="M30" s="109" t="str">
        <f>IF(B30="","",'Target schedule'!N25-L30)</f>
        <v/>
      </c>
      <c r="N30" s="45" t="str">
        <f>IF(B30="","",IFERROR(M30/'Target schedule'!N25,0))</f>
        <v/>
      </c>
      <c r="O30" s="114" t="str">
        <f t="shared" si="3"/>
        <v/>
      </c>
      <c r="P30" s="109" t="str">
        <f>IF(B30="","",'Target schedule'!O25-O30)</f>
        <v/>
      </c>
      <c r="Q30" s="45" t="str">
        <f>IF(B30="","",IFERROR(P30/'Target schedule'!O25,0))</f>
        <v/>
      </c>
      <c r="R30"/>
      <c r="S30"/>
      <c r="T30"/>
      <c r="U30"/>
      <c r="V30"/>
    </row>
    <row r="31" spans="2:22" ht="54.95" customHeight="1" thickBot="1" x14ac:dyDescent="0.35">
      <c r="B31" s="86" t="str">
        <f>IF('Target schedule'!C26="","",'Target schedule'!C26)</f>
        <v/>
      </c>
      <c r="C31" s="64"/>
      <c r="D31" s="56" t="str">
        <f>IF(B31="","",'Target schedule'!K26-C31)</f>
        <v/>
      </c>
      <c r="E31" s="47" t="str">
        <f>IF(B31="","",IFERROR(D31/'Target schedule'!K26,0))</f>
        <v/>
      </c>
      <c r="F31" s="64"/>
      <c r="G31" s="56" t="str">
        <f>IF(B31="","",'Target schedule'!L26-F31)</f>
        <v/>
      </c>
      <c r="H31" s="47" t="str">
        <f>IF(B31="","",IFERROR(G31/'Target schedule'!L26,0))</f>
        <v/>
      </c>
      <c r="I31" s="116"/>
      <c r="J31" s="112" t="str">
        <f>IF(B31="","",'Target schedule'!M26-I31)</f>
        <v/>
      </c>
      <c r="K31" s="47" t="str">
        <f>IF(B31="","",IFERROR(J31/'Target schedule'!M26,0))</f>
        <v/>
      </c>
      <c r="L31" s="116"/>
      <c r="M31" s="112" t="str">
        <f>IF(B31="","",'Target schedule'!N26-L31)</f>
        <v/>
      </c>
      <c r="N31" s="47" t="str">
        <f>IF(B31="","",IFERROR(M31/'Target schedule'!N26,0))</f>
        <v/>
      </c>
      <c r="O31" s="115" t="str">
        <f t="shared" si="3"/>
        <v/>
      </c>
      <c r="P31" s="112" t="str">
        <f>IF(B31="","",'Target schedule'!O26-O31)</f>
        <v/>
      </c>
      <c r="Q31" s="47" t="str">
        <f>IF(B31="","",IFERROR(P31/'Target schedule'!O26,0))</f>
        <v/>
      </c>
      <c r="R31"/>
      <c r="S31"/>
      <c r="T31"/>
      <c r="U31"/>
      <c r="V31"/>
    </row>
    <row r="32" spans="2:22" ht="17.25" thickTop="1" thickBot="1" x14ac:dyDescent="0.35">
      <c r="B32"/>
      <c r="C32"/>
      <c r="D32"/>
      <c r="E32"/>
      <c r="F32"/>
      <c r="G32"/>
      <c r="H32"/>
      <c r="I32"/>
      <c r="J32"/>
      <c r="K32"/>
      <c r="L32"/>
      <c r="M32"/>
      <c r="N32"/>
      <c r="O32"/>
      <c r="P32"/>
      <c r="Q32"/>
      <c r="R32"/>
      <c r="S32"/>
      <c r="T32"/>
      <c r="U32"/>
      <c r="V32"/>
    </row>
    <row r="33" spans="1:22" ht="15.75" customHeight="1" thickTop="1" thickBot="1" x14ac:dyDescent="0.35">
      <c r="A33" s="70"/>
      <c r="B33" s="71"/>
      <c r="C33" s="254" t="s">
        <v>53</v>
      </c>
      <c r="D33" s="255"/>
      <c r="E33" s="256"/>
      <c r="F33" s="254" t="s">
        <v>44</v>
      </c>
      <c r="G33" s="255"/>
      <c r="H33" s="256"/>
      <c r="I33" s="254" t="s">
        <v>45</v>
      </c>
      <c r="J33" s="255"/>
      <c r="K33" s="256"/>
      <c r="L33" s="255" t="s">
        <v>46</v>
      </c>
      <c r="M33" s="255"/>
      <c r="N33" s="257"/>
      <c r="O33" s="254" t="s">
        <v>55</v>
      </c>
      <c r="P33" s="255"/>
      <c r="Q33" s="256"/>
      <c r="R33"/>
      <c r="S33"/>
      <c r="T33"/>
      <c r="U33"/>
    </row>
    <row r="34" spans="1:22" ht="15.75" customHeight="1" thickTop="1" thickBot="1" x14ac:dyDescent="0.35">
      <c r="B34" s="38" t="s">
        <v>38</v>
      </c>
      <c r="C34" s="39" t="s">
        <v>48</v>
      </c>
      <c r="D34" s="40" t="s">
        <v>49</v>
      </c>
      <c r="E34" s="41" t="s">
        <v>50</v>
      </c>
      <c r="F34" s="39" t="s">
        <v>48</v>
      </c>
      <c r="G34" s="40" t="s">
        <v>49</v>
      </c>
      <c r="H34" s="41" t="s">
        <v>50</v>
      </c>
      <c r="I34" s="39" t="s">
        <v>48</v>
      </c>
      <c r="J34" s="40" t="s">
        <v>49</v>
      </c>
      <c r="K34" s="41" t="s">
        <v>50</v>
      </c>
      <c r="L34" s="39" t="s">
        <v>48</v>
      </c>
      <c r="M34" s="40" t="s">
        <v>49</v>
      </c>
      <c r="N34" s="41" t="s">
        <v>50</v>
      </c>
      <c r="O34" s="39" t="s">
        <v>48</v>
      </c>
      <c r="P34" s="40" t="s">
        <v>49</v>
      </c>
      <c r="Q34" s="41" t="s">
        <v>50</v>
      </c>
    </row>
    <row r="35" spans="1:22" ht="15.75" customHeight="1" thickTop="1" x14ac:dyDescent="0.3">
      <c r="B35" s="42" t="str">
        <f>IF('Target schedule'!D30="","",'Target schedule'!D30)</f>
        <v/>
      </c>
      <c r="C35" s="106"/>
      <c r="D35" s="107">
        <f>'Target schedule'!K30-C35</f>
        <v>0</v>
      </c>
      <c r="E35" s="43">
        <f>IFERROR(D35/'Target schedule'!K30,0)</f>
        <v>0</v>
      </c>
      <c r="F35" s="106"/>
      <c r="G35" s="107">
        <f>'Target schedule'!L30-F35</f>
        <v>0</v>
      </c>
      <c r="H35" s="43">
        <f>IFERROR(G35/'Target schedule'!L30,0)</f>
        <v>0</v>
      </c>
      <c r="I35" s="106"/>
      <c r="J35" s="107">
        <f>'Target schedule'!M30-I35</f>
        <v>0</v>
      </c>
      <c r="K35" s="43">
        <f>IFERROR(J35/'Target schedule'!M30,0)</f>
        <v>0</v>
      </c>
      <c r="L35" s="106"/>
      <c r="M35" s="107">
        <f>'Target schedule'!N30-L35</f>
        <v>0</v>
      </c>
      <c r="N35" s="43">
        <f>IFERROR(M35/'Target schedule'!N30,0)</f>
        <v>0</v>
      </c>
      <c r="O35" s="113">
        <f>SUM(C35,F35,I35,L35)</f>
        <v>0</v>
      </c>
      <c r="P35" s="107">
        <f>'Target schedule'!O30-O35</f>
        <v>0</v>
      </c>
      <c r="Q35" s="43">
        <f>IFERROR(P35/'Target schedule'!O30,0)</f>
        <v>0</v>
      </c>
    </row>
    <row r="36" spans="1:22" ht="15.75" customHeight="1" x14ac:dyDescent="0.3">
      <c r="B36" s="44" t="str">
        <f>IF('Target schedule'!D31="","",'Target schedule'!D31)</f>
        <v/>
      </c>
      <c r="C36" s="108"/>
      <c r="D36" s="109">
        <f>'Target schedule'!K31-C36</f>
        <v>0</v>
      </c>
      <c r="E36" s="45">
        <f>IFERROR(D36/'Target schedule'!K31,0)</f>
        <v>0</v>
      </c>
      <c r="F36" s="108"/>
      <c r="G36" s="109">
        <f>'Target schedule'!L31-F36</f>
        <v>0</v>
      </c>
      <c r="H36" s="45">
        <f>IFERROR(G36/'Target schedule'!L31,0)</f>
        <v>0</v>
      </c>
      <c r="I36" s="108"/>
      <c r="J36" s="109">
        <f>'Target schedule'!M31-I36</f>
        <v>0</v>
      </c>
      <c r="K36" s="45">
        <f>IFERROR(J36/'Target schedule'!M31,0)</f>
        <v>0</v>
      </c>
      <c r="L36" s="108"/>
      <c r="M36" s="109">
        <f>'Target schedule'!N31-L36</f>
        <v>0</v>
      </c>
      <c r="N36" s="45">
        <f>IFERROR(M36/'Target schedule'!N31,0)</f>
        <v>0</v>
      </c>
      <c r="O36" s="114">
        <f t="shared" ref="O36:O40" si="4">SUM(C36,F36,I36,L36)</f>
        <v>0</v>
      </c>
      <c r="P36" s="109">
        <f>'Target schedule'!O31-O36</f>
        <v>0</v>
      </c>
      <c r="Q36" s="45">
        <f>IFERROR(P36/'Target schedule'!O31,0)</f>
        <v>0</v>
      </c>
    </row>
    <row r="37" spans="1:22" ht="15.75" customHeight="1" x14ac:dyDescent="0.3">
      <c r="B37" s="44" t="str">
        <f>IF('Target schedule'!D32="","",'Target schedule'!D32)</f>
        <v/>
      </c>
      <c r="C37" s="108"/>
      <c r="D37" s="109">
        <f>'Target schedule'!K32-C37</f>
        <v>0</v>
      </c>
      <c r="E37" s="45">
        <f>IFERROR(D37/'Target schedule'!K32,0)</f>
        <v>0</v>
      </c>
      <c r="F37" s="108"/>
      <c r="G37" s="109">
        <f>'Target schedule'!L32-F37</f>
        <v>0</v>
      </c>
      <c r="H37" s="45">
        <f>IFERROR(G37/'Target schedule'!L32,0)</f>
        <v>0</v>
      </c>
      <c r="I37" s="108"/>
      <c r="J37" s="109">
        <f>'Target schedule'!M32-I37</f>
        <v>0</v>
      </c>
      <c r="K37" s="45">
        <f>IFERROR(J37/'Target schedule'!M32,0)</f>
        <v>0</v>
      </c>
      <c r="L37" s="108"/>
      <c r="M37" s="109">
        <f>'Target schedule'!N32-L37</f>
        <v>0</v>
      </c>
      <c r="N37" s="45">
        <f>IFERROR(M37/'Target schedule'!N32,0)</f>
        <v>0</v>
      </c>
      <c r="O37" s="114">
        <f t="shared" si="4"/>
        <v>0</v>
      </c>
      <c r="P37" s="109">
        <f>'Target schedule'!O32-O37</f>
        <v>0</v>
      </c>
      <c r="Q37" s="45">
        <f>IFERROR(P37/'Target schedule'!O32,0)</f>
        <v>0</v>
      </c>
    </row>
    <row r="38" spans="1:22" ht="15.75" customHeight="1" x14ac:dyDescent="0.3">
      <c r="B38" s="44" t="str">
        <f>IF('Target schedule'!D33="","",'Target schedule'!D33)</f>
        <v/>
      </c>
      <c r="C38" s="108"/>
      <c r="D38" s="109">
        <f>'Target schedule'!K33-C38</f>
        <v>0</v>
      </c>
      <c r="E38" s="45">
        <f>IFERROR(D38/'Target schedule'!K33,0)</f>
        <v>0</v>
      </c>
      <c r="F38" s="108"/>
      <c r="G38" s="109">
        <f>'Target schedule'!L33-F38</f>
        <v>0</v>
      </c>
      <c r="H38" s="45">
        <f>IFERROR(G38/'Target schedule'!L33,0)</f>
        <v>0</v>
      </c>
      <c r="I38" s="108"/>
      <c r="J38" s="109">
        <f>'Target schedule'!M33-I38</f>
        <v>0</v>
      </c>
      <c r="K38" s="45">
        <f>IFERROR(J38/'Target schedule'!M33,0)</f>
        <v>0</v>
      </c>
      <c r="L38" s="108"/>
      <c r="M38" s="109">
        <f>'Target schedule'!N33-L38</f>
        <v>0</v>
      </c>
      <c r="N38" s="45">
        <f>IFERROR(M38/'Target schedule'!N33,0)</f>
        <v>0</v>
      </c>
      <c r="O38" s="114">
        <f t="shared" si="4"/>
        <v>0</v>
      </c>
      <c r="P38" s="109">
        <f>'Target schedule'!O33-O38</f>
        <v>0</v>
      </c>
      <c r="Q38" s="45">
        <f>IFERROR(P38/'Target schedule'!O33,0)</f>
        <v>0</v>
      </c>
    </row>
    <row r="39" spans="1:22" ht="15.75" customHeight="1" x14ac:dyDescent="0.3">
      <c r="B39" s="44" t="str">
        <f>IF('Target schedule'!D34="","",'Target schedule'!D34)</f>
        <v/>
      </c>
      <c r="C39" s="108"/>
      <c r="D39" s="109">
        <f>'Target schedule'!K34-C39</f>
        <v>0</v>
      </c>
      <c r="E39" s="45">
        <f>IFERROR(D39/'Target schedule'!K34,0)</f>
        <v>0</v>
      </c>
      <c r="F39" s="108"/>
      <c r="G39" s="109">
        <f>'Target schedule'!L34-F39</f>
        <v>0</v>
      </c>
      <c r="H39" s="45">
        <f>IFERROR(G39/'Target schedule'!L34,0)</f>
        <v>0</v>
      </c>
      <c r="I39" s="108"/>
      <c r="J39" s="109">
        <f>'Target schedule'!M34-I39</f>
        <v>0</v>
      </c>
      <c r="K39" s="45">
        <f>IFERROR(J39/'Target schedule'!M34,0)</f>
        <v>0</v>
      </c>
      <c r="L39" s="108"/>
      <c r="M39" s="109">
        <f>'Target schedule'!N34-L39</f>
        <v>0</v>
      </c>
      <c r="N39" s="45">
        <f>IFERROR(M39/'Target schedule'!N34,0)</f>
        <v>0</v>
      </c>
      <c r="O39" s="114">
        <f t="shared" si="4"/>
        <v>0</v>
      </c>
      <c r="P39" s="109">
        <f>'Target schedule'!O34-O39</f>
        <v>0</v>
      </c>
      <c r="Q39" s="45">
        <f>IFERROR(P39/'Target schedule'!O34,0)</f>
        <v>0</v>
      </c>
    </row>
    <row r="40" spans="1:22" ht="15.75" customHeight="1" thickBot="1" x14ac:dyDescent="0.35">
      <c r="B40" s="46" t="str">
        <f>IF('Target schedule'!D35="","",'Target schedule'!D35)</f>
        <v/>
      </c>
      <c r="C40" s="116"/>
      <c r="D40" s="112">
        <f>'Target schedule'!K35-C40</f>
        <v>0</v>
      </c>
      <c r="E40" s="47">
        <f>IFERROR(D40/'Target schedule'!K35,0)</f>
        <v>0</v>
      </c>
      <c r="F40" s="116"/>
      <c r="G40" s="112">
        <f>'Target schedule'!L35-F40</f>
        <v>0</v>
      </c>
      <c r="H40" s="47">
        <f>IFERROR(G40/'Target schedule'!L35,0)</f>
        <v>0</v>
      </c>
      <c r="I40" s="116"/>
      <c r="J40" s="112">
        <f>'Target schedule'!M35-I40</f>
        <v>0</v>
      </c>
      <c r="K40" s="47">
        <f>IFERROR(J40/'Target schedule'!M35,0)</f>
        <v>0</v>
      </c>
      <c r="L40" s="116"/>
      <c r="M40" s="112">
        <f>'Target schedule'!N35-L40</f>
        <v>0</v>
      </c>
      <c r="N40" s="47">
        <f>IFERROR(M40/'Target schedule'!N35,0)</f>
        <v>0</v>
      </c>
      <c r="O40" s="115">
        <f t="shared" si="4"/>
        <v>0</v>
      </c>
      <c r="P40" s="112">
        <f>'Target schedule'!O35-O40</f>
        <v>0</v>
      </c>
      <c r="Q40" s="47">
        <f>IFERROR(P40/'Target schedule'!O35,0)</f>
        <v>0</v>
      </c>
    </row>
    <row r="41" spans="1:22" ht="17.25" thickTop="1" thickBot="1" x14ac:dyDescent="0.35">
      <c r="B41"/>
      <c r="C41"/>
      <c r="D41"/>
      <c r="E41"/>
      <c r="F41"/>
      <c r="G41"/>
      <c r="H41"/>
      <c r="I41"/>
      <c r="J41"/>
      <c r="K41"/>
      <c r="L41"/>
      <c r="M41"/>
      <c r="N41"/>
      <c r="O41"/>
      <c r="P41"/>
      <c r="Q41"/>
      <c r="R41"/>
      <c r="S41"/>
      <c r="T41"/>
      <c r="U41"/>
      <c r="V41"/>
    </row>
    <row r="42" spans="1:22" ht="15.75" customHeight="1" thickTop="1" thickBot="1" x14ac:dyDescent="0.35">
      <c r="C42" s="254" t="s">
        <v>53</v>
      </c>
      <c r="D42" s="255"/>
      <c r="E42" s="256"/>
      <c r="F42" s="254" t="s">
        <v>44</v>
      </c>
      <c r="G42" s="255"/>
      <c r="H42" s="256"/>
      <c r="I42" s="254" t="s">
        <v>45</v>
      </c>
      <c r="J42" s="255"/>
      <c r="K42" s="256"/>
      <c r="L42" s="255" t="s">
        <v>46</v>
      </c>
      <c r="M42" s="255"/>
      <c r="N42" s="257"/>
      <c r="O42" s="254" t="s">
        <v>55</v>
      </c>
      <c r="P42" s="255"/>
      <c r="Q42" s="256"/>
      <c r="R42"/>
      <c r="S42"/>
      <c r="T42"/>
      <c r="U42"/>
    </row>
    <row r="43" spans="1:22" ht="15.75" customHeight="1" thickTop="1" thickBot="1" x14ac:dyDescent="0.35">
      <c r="B43" s="38" t="s">
        <v>39</v>
      </c>
      <c r="C43" s="39" t="s">
        <v>48</v>
      </c>
      <c r="D43" s="40" t="s">
        <v>49</v>
      </c>
      <c r="E43" s="41" t="s">
        <v>50</v>
      </c>
      <c r="F43" s="39" t="s">
        <v>48</v>
      </c>
      <c r="G43" s="40" t="s">
        <v>49</v>
      </c>
      <c r="H43" s="41" t="s">
        <v>50</v>
      </c>
      <c r="I43" s="39" t="s">
        <v>48</v>
      </c>
      <c r="J43" s="40" t="s">
        <v>49</v>
      </c>
      <c r="K43" s="41" t="s">
        <v>50</v>
      </c>
      <c r="L43" s="39" t="s">
        <v>48</v>
      </c>
      <c r="M43" s="40" t="s">
        <v>49</v>
      </c>
      <c r="N43" s="41" t="s">
        <v>50</v>
      </c>
      <c r="O43" s="39" t="s">
        <v>48</v>
      </c>
      <c r="P43" s="40" t="s">
        <v>49</v>
      </c>
      <c r="Q43" s="41" t="s">
        <v>50</v>
      </c>
    </row>
    <row r="44" spans="1:22" ht="15.75" customHeight="1" thickTop="1" x14ac:dyDescent="0.3">
      <c r="B44" s="42" t="str">
        <f>IF('Target schedule'!D37="","",'Target schedule'!D37)</f>
        <v/>
      </c>
      <c r="C44" s="106"/>
      <c r="D44" s="107">
        <f>'Target schedule'!K37-C44</f>
        <v>0</v>
      </c>
      <c r="E44" s="43">
        <f>IFERROR(D44/'Target schedule'!K37,0)</f>
        <v>0</v>
      </c>
      <c r="F44" s="106"/>
      <c r="G44" s="107">
        <f>'Target schedule'!L37-F44</f>
        <v>0</v>
      </c>
      <c r="H44" s="43">
        <f>IFERROR(G44/'Target schedule'!L37,0)</f>
        <v>0</v>
      </c>
      <c r="I44" s="106"/>
      <c r="J44" s="107">
        <f>'Target schedule'!M37-I44</f>
        <v>0</v>
      </c>
      <c r="K44" s="43">
        <f>IFERROR(J44/'Target schedule'!M37,0)</f>
        <v>0</v>
      </c>
      <c r="L44" s="106"/>
      <c r="M44" s="107">
        <f>'Target schedule'!N37-L44</f>
        <v>0</v>
      </c>
      <c r="N44" s="43">
        <f>IFERROR(M44/'Target schedule'!N37,0)</f>
        <v>0</v>
      </c>
      <c r="O44" s="113">
        <f>SUM(C44,F44,I44,L44)</f>
        <v>0</v>
      </c>
      <c r="P44" s="107">
        <f>'Target schedule'!O37-O44</f>
        <v>0</v>
      </c>
      <c r="Q44" s="43">
        <f>IFERROR(P44/'Target schedule'!O37,0)</f>
        <v>0</v>
      </c>
    </row>
    <row r="45" spans="1:22" ht="15.75" customHeight="1" x14ac:dyDescent="0.3">
      <c r="B45" s="44" t="str">
        <f>IF('Target schedule'!D38="","",'Target schedule'!D38)</f>
        <v/>
      </c>
      <c r="C45" s="108"/>
      <c r="D45" s="109">
        <f>'Target schedule'!K38-C45</f>
        <v>0</v>
      </c>
      <c r="E45" s="45">
        <f>IFERROR(D45/'Target schedule'!K38,0)</f>
        <v>0</v>
      </c>
      <c r="F45" s="108"/>
      <c r="G45" s="109">
        <f>'Target schedule'!L38-F45</f>
        <v>0</v>
      </c>
      <c r="H45" s="45">
        <f>IFERROR(G45/'Target schedule'!L38,0)</f>
        <v>0</v>
      </c>
      <c r="I45" s="108"/>
      <c r="J45" s="109">
        <f>'Target schedule'!M38-I45</f>
        <v>0</v>
      </c>
      <c r="K45" s="45">
        <f>IFERROR(J45/'Target schedule'!M38,0)</f>
        <v>0</v>
      </c>
      <c r="L45" s="108"/>
      <c r="M45" s="109">
        <f>'Target schedule'!N38-L45</f>
        <v>0</v>
      </c>
      <c r="N45" s="45">
        <f>IFERROR(M45/'Target schedule'!N38,0)</f>
        <v>0</v>
      </c>
      <c r="O45" s="114">
        <f t="shared" ref="O45:O48" si="5">SUM(C45,F45,I45,L45)</f>
        <v>0</v>
      </c>
      <c r="P45" s="109">
        <f>'Target schedule'!O38-O45</f>
        <v>0</v>
      </c>
      <c r="Q45" s="45">
        <f>IFERROR(P45/'Target schedule'!O38,0)</f>
        <v>0</v>
      </c>
    </row>
    <row r="46" spans="1:22" ht="15.75" customHeight="1" x14ac:dyDescent="0.3">
      <c r="B46" s="44" t="str">
        <f>IF('Target schedule'!D39="","",'Target schedule'!D39)</f>
        <v/>
      </c>
      <c r="C46" s="108"/>
      <c r="D46" s="109">
        <f>'Target schedule'!K39-C46</f>
        <v>0</v>
      </c>
      <c r="E46" s="45">
        <f>IFERROR(D46/'Target schedule'!K39,0)</f>
        <v>0</v>
      </c>
      <c r="F46" s="108"/>
      <c r="G46" s="109">
        <f>'Target schedule'!L39-F46</f>
        <v>0</v>
      </c>
      <c r="H46" s="45">
        <f>IFERROR(G46/'Target schedule'!L39,0)</f>
        <v>0</v>
      </c>
      <c r="I46" s="108"/>
      <c r="J46" s="109">
        <f>'Target schedule'!M39-I46</f>
        <v>0</v>
      </c>
      <c r="K46" s="45">
        <f>IFERROR(J46/'Target schedule'!M39,0)</f>
        <v>0</v>
      </c>
      <c r="L46" s="108"/>
      <c r="M46" s="109">
        <f>'Target schedule'!N39-L46</f>
        <v>0</v>
      </c>
      <c r="N46" s="45">
        <f>IFERROR(M46/'Target schedule'!N39,0)</f>
        <v>0</v>
      </c>
      <c r="O46" s="114">
        <f t="shared" si="5"/>
        <v>0</v>
      </c>
      <c r="P46" s="109">
        <f>'Target schedule'!O39-O46</f>
        <v>0</v>
      </c>
      <c r="Q46" s="45">
        <f>IFERROR(P46/'Target schedule'!O39,0)</f>
        <v>0</v>
      </c>
    </row>
    <row r="47" spans="1:22" ht="15.75" customHeight="1" x14ac:dyDescent="0.3">
      <c r="B47" s="44" t="str">
        <f>IF('Target schedule'!D40="","",'Target schedule'!D40)</f>
        <v/>
      </c>
      <c r="C47" s="108"/>
      <c r="D47" s="109">
        <f>'Target schedule'!K40-C47</f>
        <v>0</v>
      </c>
      <c r="E47" s="45">
        <f>IFERROR(D47/'Target schedule'!K40,0)</f>
        <v>0</v>
      </c>
      <c r="F47" s="108"/>
      <c r="G47" s="109">
        <f>'Target schedule'!L40-F47</f>
        <v>0</v>
      </c>
      <c r="H47" s="45">
        <f>IFERROR(G47/'Target schedule'!L40,0)</f>
        <v>0</v>
      </c>
      <c r="I47" s="108"/>
      <c r="J47" s="109">
        <f>'Target schedule'!M40-I47</f>
        <v>0</v>
      </c>
      <c r="K47" s="45">
        <f>IFERROR(J47/'Target schedule'!M40,0)</f>
        <v>0</v>
      </c>
      <c r="L47" s="108"/>
      <c r="M47" s="109">
        <f>'Target schedule'!N40-L47</f>
        <v>0</v>
      </c>
      <c r="N47" s="45">
        <f>IFERROR(M47/'Target schedule'!N40,0)</f>
        <v>0</v>
      </c>
      <c r="O47" s="114">
        <f t="shared" si="5"/>
        <v>0</v>
      </c>
      <c r="P47" s="109">
        <f>'Target schedule'!O40-O47</f>
        <v>0</v>
      </c>
      <c r="Q47" s="45">
        <f>IFERROR(P47/'Target schedule'!O40,0)</f>
        <v>0</v>
      </c>
    </row>
    <row r="48" spans="1:22" ht="15.75" customHeight="1" x14ac:dyDescent="0.3">
      <c r="B48" s="44" t="str">
        <f>IF('Target schedule'!D41="","",'Target schedule'!D41)</f>
        <v/>
      </c>
      <c r="C48" s="108"/>
      <c r="D48" s="109">
        <f>'Target schedule'!K41-C48</f>
        <v>0</v>
      </c>
      <c r="E48" s="45">
        <f>IFERROR(D48/'Target schedule'!K41,0)</f>
        <v>0</v>
      </c>
      <c r="F48" s="108"/>
      <c r="G48" s="109">
        <f>'Target schedule'!L41-F48</f>
        <v>0</v>
      </c>
      <c r="H48" s="45">
        <f>IFERROR(G48/'Target schedule'!L41,0)</f>
        <v>0</v>
      </c>
      <c r="I48" s="108"/>
      <c r="J48" s="109">
        <f>'Target schedule'!M41-I48</f>
        <v>0</v>
      </c>
      <c r="K48" s="45">
        <f>IFERROR(J48/'Target schedule'!M41,0)</f>
        <v>0</v>
      </c>
      <c r="L48" s="108"/>
      <c r="M48" s="109">
        <f>'Target schedule'!N41-L48</f>
        <v>0</v>
      </c>
      <c r="N48" s="45">
        <f>IFERROR(M48/'Target schedule'!N41,0)</f>
        <v>0</v>
      </c>
      <c r="O48" s="114">
        <f t="shared" si="5"/>
        <v>0</v>
      </c>
      <c r="P48" s="109">
        <f>'Target schedule'!O41-O48</f>
        <v>0</v>
      </c>
      <c r="Q48" s="45">
        <f>IFERROR(P48/'Target schedule'!O41,0)</f>
        <v>0</v>
      </c>
    </row>
    <row r="49" spans="2:21" ht="15.75" customHeight="1" thickBot="1" x14ac:dyDescent="0.35">
      <c r="B49" s="46" t="str">
        <f>IF('Target schedule'!D42="","",'Target schedule'!D42)</f>
        <v/>
      </c>
      <c r="C49" s="116"/>
      <c r="D49" s="112">
        <f>'Target schedule'!K42-C49</f>
        <v>0</v>
      </c>
      <c r="E49" s="47">
        <f>IFERROR(D49/'Target schedule'!K42,0)</f>
        <v>0</v>
      </c>
      <c r="F49" s="116"/>
      <c r="G49" s="112">
        <f>'Target schedule'!L42-F49</f>
        <v>0</v>
      </c>
      <c r="H49" s="47">
        <f>IFERROR(G49/'Target schedule'!L42,0)</f>
        <v>0</v>
      </c>
      <c r="I49" s="116"/>
      <c r="J49" s="112">
        <f>'Target schedule'!M42-I49</f>
        <v>0</v>
      </c>
      <c r="K49" s="47">
        <f>IFERROR(J49/'Target schedule'!M42,0)</f>
        <v>0</v>
      </c>
      <c r="L49" s="116"/>
      <c r="M49" s="112">
        <f>'Target schedule'!N42-L49</f>
        <v>0</v>
      </c>
      <c r="N49" s="47">
        <f>IFERROR(M49/'Target schedule'!N42,0)</f>
        <v>0</v>
      </c>
      <c r="O49" s="115">
        <f>SUM(C49,F49,I49,L49)</f>
        <v>0</v>
      </c>
      <c r="P49" s="112">
        <f>'Target schedule'!O42-O49</f>
        <v>0</v>
      </c>
      <c r="Q49" s="47">
        <f>IFERROR(P49/'Target schedule'!O42,0)</f>
        <v>0</v>
      </c>
    </row>
    <row r="50" spans="2:21" ht="16.5" thickTop="1" thickBot="1" x14ac:dyDescent="0.35"/>
    <row r="51" spans="2:21" ht="15.75" customHeight="1" thickTop="1" thickBot="1" x14ac:dyDescent="0.35">
      <c r="C51" s="254" t="s">
        <v>53</v>
      </c>
      <c r="D51" s="255"/>
      <c r="E51" s="256"/>
      <c r="F51" s="254" t="s">
        <v>44</v>
      </c>
      <c r="G51" s="255"/>
      <c r="H51" s="256"/>
      <c r="I51" s="254" t="s">
        <v>45</v>
      </c>
      <c r="J51" s="255"/>
      <c r="K51" s="256"/>
      <c r="L51" s="255" t="s">
        <v>46</v>
      </c>
      <c r="M51" s="255"/>
      <c r="N51" s="257"/>
      <c r="O51" s="254" t="s">
        <v>55</v>
      </c>
      <c r="P51" s="255"/>
      <c r="Q51" s="256"/>
      <c r="R51"/>
      <c r="S51"/>
      <c r="T51"/>
      <c r="U51"/>
    </row>
    <row r="52" spans="2:21" ht="15.75" customHeight="1" thickTop="1" thickBot="1" x14ac:dyDescent="0.35">
      <c r="B52" s="38" t="s">
        <v>40</v>
      </c>
      <c r="C52" s="39" t="s">
        <v>48</v>
      </c>
      <c r="D52" s="40" t="s">
        <v>49</v>
      </c>
      <c r="E52" s="41" t="s">
        <v>50</v>
      </c>
      <c r="F52" s="39" t="s">
        <v>48</v>
      </c>
      <c r="G52" s="40" t="s">
        <v>49</v>
      </c>
      <c r="H52" s="41" t="s">
        <v>50</v>
      </c>
      <c r="I52" s="67" t="s">
        <v>48</v>
      </c>
      <c r="J52" s="40" t="s">
        <v>49</v>
      </c>
      <c r="K52" s="41" t="s">
        <v>50</v>
      </c>
      <c r="L52" s="39" t="s">
        <v>48</v>
      </c>
      <c r="M52" s="40" t="s">
        <v>49</v>
      </c>
      <c r="N52" s="41" t="s">
        <v>50</v>
      </c>
      <c r="O52" s="39" t="s">
        <v>48</v>
      </c>
      <c r="P52" s="40" t="s">
        <v>49</v>
      </c>
      <c r="Q52" s="41" t="s">
        <v>50</v>
      </c>
    </row>
    <row r="53" spans="2:21" ht="15.75" customHeight="1" thickTop="1" x14ac:dyDescent="0.3">
      <c r="B53" s="42" t="str">
        <f>IF('Target schedule'!D44="","",'Target schedule'!D44)</f>
        <v/>
      </c>
      <c r="C53" s="106"/>
      <c r="D53" s="107">
        <f>'Target schedule'!K44-C53</f>
        <v>0</v>
      </c>
      <c r="E53" s="43">
        <f>IFERROR(D53/'Target schedule'!K44,0)</f>
        <v>0</v>
      </c>
      <c r="F53" s="106"/>
      <c r="G53" s="107">
        <f>'Target schedule'!L44-F53</f>
        <v>0</v>
      </c>
      <c r="H53" s="43">
        <f>IFERROR(G53/'Target schedule'!L44,0)</f>
        <v>0</v>
      </c>
      <c r="I53" s="117"/>
      <c r="J53" s="107">
        <f>'Target schedule'!M44-I53</f>
        <v>0</v>
      </c>
      <c r="K53" s="43">
        <f>IFERROR(J53/'Target schedule'!M44,0)</f>
        <v>0</v>
      </c>
      <c r="L53" s="120"/>
      <c r="M53" s="107">
        <f>'Target schedule'!N44-L53</f>
        <v>0</v>
      </c>
      <c r="N53" s="43">
        <f>IFERROR(M53/'Target schedule'!N44,0)</f>
        <v>0</v>
      </c>
      <c r="O53" s="113">
        <f>SUM(C53,F53,I53,L53)</f>
        <v>0</v>
      </c>
      <c r="P53" s="107">
        <f>'Target schedule'!O44-O53</f>
        <v>0</v>
      </c>
      <c r="Q53" s="43">
        <f>IFERROR(P53/'Target schedule'!O44,0)</f>
        <v>0</v>
      </c>
    </row>
    <row r="54" spans="2:21" ht="15.75" customHeight="1" x14ac:dyDescent="0.3">
      <c r="B54" s="44" t="str">
        <f>IF('Target schedule'!D45="","",'Target schedule'!D45)</f>
        <v/>
      </c>
      <c r="C54" s="108"/>
      <c r="D54" s="109">
        <f>'Target schedule'!K45-C54</f>
        <v>0</v>
      </c>
      <c r="E54" s="45">
        <f>IFERROR(D54/'Target schedule'!K45,0)</f>
        <v>0</v>
      </c>
      <c r="F54" s="108"/>
      <c r="G54" s="109">
        <f>'Target schedule'!L45-F54</f>
        <v>0</v>
      </c>
      <c r="H54" s="45">
        <f>IFERROR(G54/'Target schedule'!L45,0)</f>
        <v>0</v>
      </c>
      <c r="I54" s="108"/>
      <c r="J54" s="118">
        <f>'Target schedule'!M45-I54</f>
        <v>0</v>
      </c>
      <c r="K54" s="72">
        <f>IFERROR(J54/'Target schedule'!M45,0)</f>
        <v>0</v>
      </c>
      <c r="L54" s="121"/>
      <c r="M54" s="109">
        <f>'Target schedule'!N45-L54</f>
        <v>0</v>
      </c>
      <c r="N54" s="45">
        <f>IFERROR(M54/'Target schedule'!N45,0)</f>
        <v>0</v>
      </c>
      <c r="O54" s="114">
        <f t="shared" ref="O54:O58" si="6">SUM(C54,F54,I54,L54)</f>
        <v>0</v>
      </c>
      <c r="P54" s="109">
        <f>'Target schedule'!O45-O54</f>
        <v>0</v>
      </c>
      <c r="Q54" s="45">
        <f>IFERROR(P54/'Target schedule'!O45,0)</f>
        <v>0</v>
      </c>
    </row>
    <row r="55" spans="2:21" ht="15.75" customHeight="1" x14ac:dyDescent="0.3">
      <c r="B55" s="44" t="str">
        <f>IF('Target schedule'!D46="","",'Target schedule'!D46)</f>
        <v/>
      </c>
      <c r="C55" s="108"/>
      <c r="D55" s="109">
        <f>'Target schedule'!K46-C55</f>
        <v>0</v>
      </c>
      <c r="E55" s="45">
        <f>IFERROR(D55/'Target schedule'!K46,0)</f>
        <v>0</v>
      </c>
      <c r="F55" s="108"/>
      <c r="G55" s="109">
        <f>'Target schedule'!L46-F55</f>
        <v>0</v>
      </c>
      <c r="H55" s="45">
        <f>IFERROR(G55/'Target schedule'!L46,0)</f>
        <v>0</v>
      </c>
      <c r="I55" s="108"/>
      <c r="J55" s="118">
        <f>'Target schedule'!M46-I55</f>
        <v>0</v>
      </c>
      <c r="K55" s="72">
        <f>IFERROR(J55/'Target schedule'!M46,0)</f>
        <v>0</v>
      </c>
      <c r="L55" s="121"/>
      <c r="M55" s="109">
        <f>'Target schedule'!N46-L55</f>
        <v>0</v>
      </c>
      <c r="N55" s="45">
        <f>IFERROR(M55/'Target schedule'!N46,0)</f>
        <v>0</v>
      </c>
      <c r="O55" s="114">
        <f t="shared" si="6"/>
        <v>0</v>
      </c>
      <c r="P55" s="109">
        <f>'Target schedule'!O46-O55</f>
        <v>0</v>
      </c>
      <c r="Q55" s="45">
        <f>IFERROR(P55/'Target schedule'!O46,0)</f>
        <v>0</v>
      </c>
    </row>
    <row r="56" spans="2:21" ht="15.75" customHeight="1" x14ac:dyDescent="0.3">
      <c r="B56" s="44" t="str">
        <f>IF('Target schedule'!D47="","",'Target schedule'!D47)</f>
        <v/>
      </c>
      <c r="C56" s="108"/>
      <c r="D56" s="109">
        <f>'Target schedule'!K47-C56</f>
        <v>0</v>
      </c>
      <c r="E56" s="45">
        <f>IFERROR(D56/'Target schedule'!K47,0)</f>
        <v>0</v>
      </c>
      <c r="F56" s="108"/>
      <c r="G56" s="109">
        <f>'Target schedule'!L47-F56</f>
        <v>0</v>
      </c>
      <c r="H56" s="45">
        <f>IFERROR(G56/'Target schedule'!L47,0)</f>
        <v>0</v>
      </c>
      <c r="I56" s="108"/>
      <c r="J56" s="118">
        <f>'Target schedule'!M47-I56</f>
        <v>0</v>
      </c>
      <c r="K56" s="72">
        <f>IFERROR(J56/'Target schedule'!M47,0)</f>
        <v>0</v>
      </c>
      <c r="L56" s="121"/>
      <c r="M56" s="109">
        <f>'Target schedule'!N47-L56</f>
        <v>0</v>
      </c>
      <c r="N56" s="45">
        <f>IFERROR(M56/'Target schedule'!N47,0)</f>
        <v>0</v>
      </c>
      <c r="O56" s="114">
        <f t="shared" si="6"/>
        <v>0</v>
      </c>
      <c r="P56" s="109">
        <f>'Target schedule'!O47-O56</f>
        <v>0</v>
      </c>
      <c r="Q56" s="45">
        <f>IFERROR(P56/'Target schedule'!O47,0)</f>
        <v>0</v>
      </c>
    </row>
    <row r="57" spans="2:21" ht="15.75" customHeight="1" x14ac:dyDescent="0.3">
      <c r="B57" s="44" t="str">
        <f>IF('Target schedule'!D48="","",'Target schedule'!D48)</f>
        <v/>
      </c>
      <c r="C57" s="108"/>
      <c r="D57" s="109">
        <f>'Target schedule'!K48-C57</f>
        <v>0</v>
      </c>
      <c r="E57" s="45">
        <f>IFERROR(D57/'Target schedule'!K48,0)</f>
        <v>0</v>
      </c>
      <c r="F57" s="108"/>
      <c r="G57" s="109">
        <f>'Target schedule'!L48-F57</f>
        <v>0</v>
      </c>
      <c r="H57" s="45">
        <f>IFERROR(G57/'Target schedule'!L48,0)</f>
        <v>0</v>
      </c>
      <c r="I57" s="108"/>
      <c r="J57" s="118">
        <f>'Target schedule'!M48-I57</f>
        <v>0</v>
      </c>
      <c r="K57" s="72">
        <f>IFERROR(J57/'Target schedule'!M48,0)</f>
        <v>0</v>
      </c>
      <c r="L57" s="121"/>
      <c r="M57" s="109">
        <f>'Target schedule'!N48-L57</f>
        <v>0</v>
      </c>
      <c r="N57" s="45">
        <f>IFERROR(M57/'Target schedule'!N48,0)</f>
        <v>0</v>
      </c>
      <c r="O57" s="114">
        <f t="shared" si="6"/>
        <v>0</v>
      </c>
      <c r="P57" s="109">
        <f>'Target schedule'!O48-O57</f>
        <v>0</v>
      </c>
      <c r="Q57" s="45">
        <f>IFERROR(P57/'Target schedule'!O48,0)</f>
        <v>0</v>
      </c>
    </row>
    <row r="58" spans="2:21" ht="15.75" customHeight="1" thickBot="1" x14ac:dyDescent="0.35">
      <c r="B58" s="46" t="str">
        <f>IF('Target schedule'!D49="","",'Target schedule'!D49)</f>
        <v/>
      </c>
      <c r="C58" s="116"/>
      <c r="D58" s="112">
        <f>'Target schedule'!K49-C58</f>
        <v>0</v>
      </c>
      <c r="E58" s="47">
        <f>IFERROR(D58/'Target schedule'!K49,0)</f>
        <v>0</v>
      </c>
      <c r="F58" s="116"/>
      <c r="G58" s="112">
        <f>'Target schedule'!L49-F58</f>
        <v>0</v>
      </c>
      <c r="H58" s="47">
        <f>IFERROR(G58/'Target schedule'!L49,0)</f>
        <v>0</v>
      </c>
      <c r="I58" s="116"/>
      <c r="J58" s="119">
        <f>'Target schedule'!M49-I58</f>
        <v>0</v>
      </c>
      <c r="K58" s="73">
        <f>IFERROR(J58/'Target schedule'!M49,0)</f>
        <v>0</v>
      </c>
      <c r="L58" s="116"/>
      <c r="M58" s="112">
        <f>'Target schedule'!N49-L58</f>
        <v>0</v>
      </c>
      <c r="N58" s="47">
        <f>IFERROR(M58/'Target schedule'!N49,0)</f>
        <v>0</v>
      </c>
      <c r="O58" s="115">
        <f t="shared" si="6"/>
        <v>0</v>
      </c>
      <c r="P58" s="112">
        <f>'Target schedule'!O49-O58</f>
        <v>0</v>
      </c>
      <c r="Q58" s="47">
        <f>IFERROR(P58/'Target schedule'!O49,0)</f>
        <v>0</v>
      </c>
    </row>
    <row r="59" spans="2:21" ht="16.5" thickTop="1" thickBot="1" x14ac:dyDescent="0.35"/>
    <row r="60" spans="2:21" ht="15.75" customHeight="1" thickTop="1" thickBot="1" x14ac:dyDescent="0.35">
      <c r="C60" s="254" t="s">
        <v>53</v>
      </c>
      <c r="D60" s="255"/>
      <c r="E60" s="256"/>
      <c r="F60" s="254" t="s">
        <v>44</v>
      </c>
      <c r="G60" s="255"/>
      <c r="H60" s="256"/>
      <c r="I60" s="254" t="s">
        <v>45</v>
      </c>
      <c r="J60" s="255"/>
      <c r="K60" s="256"/>
      <c r="L60" s="255" t="s">
        <v>46</v>
      </c>
      <c r="M60" s="255"/>
      <c r="N60" s="256"/>
      <c r="O60" s="254" t="s">
        <v>55</v>
      </c>
      <c r="P60" s="255"/>
      <c r="Q60" s="256"/>
      <c r="R60"/>
      <c r="S60"/>
      <c r="T60"/>
      <c r="U60"/>
    </row>
    <row r="61" spans="2:21" ht="15.75" customHeight="1" thickTop="1" thickBot="1" x14ac:dyDescent="0.35">
      <c r="B61" s="38" t="s">
        <v>41</v>
      </c>
      <c r="C61" s="39" t="s">
        <v>48</v>
      </c>
      <c r="D61" s="40" t="s">
        <v>49</v>
      </c>
      <c r="E61" s="41" t="s">
        <v>50</v>
      </c>
      <c r="F61" s="39" t="s">
        <v>48</v>
      </c>
      <c r="G61" s="40" t="s">
        <v>49</v>
      </c>
      <c r="H61" s="41" t="s">
        <v>50</v>
      </c>
      <c r="I61" s="39" t="s">
        <v>48</v>
      </c>
      <c r="J61" s="40" t="s">
        <v>49</v>
      </c>
      <c r="K61" s="41" t="s">
        <v>50</v>
      </c>
      <c r="L61" s="39" t="s">
        <v>48</v>
      </c>
      <c r="M61" s="40" t="s">
        <v>49</v>
      </c>
      <c r="N61" s="41" t="s">
        <v>50</v>
      </c>
      <c r="O61" s="39" t="s">
        <v>48</v>
      </c>
      <c r="P61" s="40" t="s">
        <v>49</v>
      </c>
      <c r="Q61" s="41" t="s">
        <v>50</v>
      </c>
    </row>
    <row r="62" spans="2:21" ht="15.75" customHeight="1" thickTop="1" x14ac:dyDescent="0.3">
      <c r="B62" s="42" t="str">
        <f>IF('Target schedule'!D51="","",'Target schedule'!D51)</f>
        <v/>
      </c>
      <c r="C62" s="106"/>
      <c r="D62" s="107">
        <f>'Target schedule'!K51-C62</f>
        <v>0</v>
      </c>
      <c r="E62" s="43">
        <f>IFERROR(D62/'Target schedule'!K51,0)</f>
        <v>0</v>
      </c>
      <c r="F62" s="106"/>
      <c r="G62" s="107">
        <f>'Target schedule'!L51-F62</f>
        <v>0</v>
      </c>
      <c r="H62" s="43">
        <f>IFERROR(G62/'Target schedule'!L51,0)</f>
        <v>0</v>
      </c>
      <c r="I62" s="106"/>
      <c r="J62" s="107">
        <f>'Target schedule'!M51-I62</f>
        <v>0</v>
      </c>
      <c r="K62" s="43">
        <f>IFERROR(J62/'Target schedule'!M51,0)</f>
        <v>0</v>
      </c>
      <c r="L62" s="106"/>
      <c r="M62" s="107">
        <f>'Target schedule'!N51-L62</f>
        <v>0</v>
      </c>
      <c r="N62" s="43">
        <f>IFERROR(M62/'Target schedule'!N51,0)</f>
        <v>0</v>
      </c>
      <c r="O62" s="113">
        <f>SUM(C62,F62,I62,L62)</f>
        <v>0</v>
      </c>
      <c r="P62" s="107">
        <f>'Target schedule'!O51-O62</f>
        <v>0</v>
      </c>
      <c r="Q62" s="43">
        <f>IFERROR(P62/'Target schedule'!O51,0)</f>
        <v>0</v>
      </c>
    </row>
    <row r="63" spans="2:21" ht="15.75" customHeight="1" x14ac:dyDescent="0.3">
      <c r="B63" s="44" t="str">
        <f>IF('Target schedule'!D52="","",'Target schedule'!D52)</f>
        <v/>
      </c>
      <c r="C63" s="108"/>
      <c r="D63" s="109">
        <f>'Target schedule'!K52-C63</f>
        <v>0</v>
      </c>
      <c r="E63" s="45">
        <f>IFERROR(D63/'Target schedule'!K52,0)</f>
        <v>0</v>
      </c>
      <c r="F63" s="108"/>
      <c r="G63" s="109">
        <f>'Target schedule'!L52-F63</f>
        <v>0</v>
      </c>
      <c r="H63" s="45">
        <f>IFERROR(G63/'Target schedule'!L52,0)</f>
        <v>0</v>
      </c>
      <c r="I63" s="108"/>
      <c r="J63" s="109">
        <f>'Target schedule'!M52-I63</f>
        <v>0</v>
      </c>
      <c r="K63" s="45">
        <f>IFERROR(J63/'Target schedule'!M52,0)</f>
        <v>0</v>
      </c>
      <c r="L63" s="108"/>
      <c r="M63" s="109">
        <f>'Target schedule'!N52-L63</f>
        <v>0</v>
      </c>
      <c r="N63" s="45">
        <f>IFERROR(M63/'Target schedule'!N52,0)</f>
        <v>0</v>
      </c>
      <c r="O63" s="114">
        <f t="shared" ref="O63:O67" si="7">SUM(C63,F63,I63,L63)</f>
        <v>0</v>
      </c>
      <c r="P63" s="109">
        <f>'Target schedule'!O52-O63</f>
        <v>0</v>
      </c>
      <c r="Q63" s="45">
        <f>IFERROR(P63/'Target schedule'!O52,0)</f>
        <v>0</v>
      </c>
    </row>
    <row r="64" spans="2:21" ht="15.75" customHeight="1" x14ac:dyDescent="0.3">
      <c r="B64" s="44" t="str">
        <f>IF('Target schedule'!D53="","",'Target schedule'!D53)</f>
        <v/>
      </c>
      <c r="C64" s="108"/>
      <c r="D64" s="109">
        <f>'Target schedule'!K53-C64</f>
        <v>0</v>
      </c>
      <c r="E64" s="45">
        <f>IFERROR(D64/'Target schedule'!K53,0)</f>
        <v>0</v>
      </c>
      <c r="F64" s="108"/>
      <c r="G64" s="109">
        <f>'Target schedule'!L53-F64</f>
        <v>0</v>
      </c>
      <c r="H64" s="45">
        <f>IFERROR(G64/'Target schedule'!L53,0)</f>
        <v>0</v>
      </c>
      <c r="I64" s="108"/>
      <c r="J64" s="109">
        <f>'Target schedule'!M53-I64</f>
        <v>0</v>
      </c>
      <c r="K64" s="45">
        <f>IFERROR(J64/'Target schedule'!M53,0)</f>
        <v>0</v>
      </c>
      <c r="L64" s="108"/>
      <c r="M64" s="109">
        <f>'Target schedule'!N53-L64</f>
        <v>0</v>
      </c>
      <c r="N64" s="45">
        <f>IFERROR(M64/'Target schedule'!N53,0)</f>
        <v>0</v>
      </c>
      <c r="O64" s="114">
        <f t="shared" si="7"/>
        <v>0</v>
      </c>
      <c r="P64" s="109">
        <f>'Target schedule'!O53-O64</f>
        <v>0</v>
      </c>
      <c r="Q64" s="45">
        <f>IFERROR(P64/'Target schedule'!O53,0)</f>
        <v>0</v>
      </c>
    </row>
    <row r="65" spans="2:17" ht="15.75" customHeight="1" x14ac:dyDescent="0.3">
      <c r="B65" s="44" t="str">
        <f>IF('Target schedule'!D54="","",'Target schedule'!D54)</f>
        <v/>
      </c>
      <c r="C65" s="108"/>
      <c r="D65" s="109">
        <f>'Target schedule'!K54-C65</f>
        <v>0</v>
      </c>
      <c r="E65" s="45">
        <f>IFERROR(D65/'Target schedule'!K54,0)</f>
        <v>0</v>
      </c>
      <c r="F65" s="108"/>
      <c r="G65" s="109">
        <f>'Target schedule'!L54-F65</f>
        <v>0</v>
      </c>
      <c r="H65" s="45">
        <f>IFERROR(G65/'Target schedule'!L54,0)</f>
        <v>0</v>
      </c>
      <c r="I65" s="108"/>
      <c r="J65" s="109">
        <f>'Target schedule'!M54-I65</f>
        <v>0</v>
      </c>
      <c r="K65" s="45">
        <f>IFERROR(J65/'Target schedule'!M54,0)</f>
        <v>0</v>
      </c>
      <c r="L65" s="108"/>
      <c r="M65" s="109">
        <f>'Target schedule'!N54-L65</f>
        <v>0</v>
      </c>
      <c r="N65" s="45">
        <f>IFERROR(M65/'Target schedule'!N54,0)</f>
        <v>0</v>
      </c>
      <c r="O65" s="114">
        <f t="shared" si="7"/>
        <v>0</v>
      </c>
      <c r="P65" s="109">
        <f>'Target schedule'!O54-O65</f>
        <v>0</v>
      </c>
      <c r="Q65" s="45">
        <f>IFERROR(P65/'Target schedule'!O54,0)</f>
        <v>0</v>
      </c>
    </row>
    <row r="66" spans="2:17" ht="15.75" customHeight="1" x14ac:dyDescent="0.3">
      <c r="B66" s="44" t="str">
        <f>IF('Target schedule'!D55="","",'Target schedule'!D55)</f>
        <v/>
      </c>
      <c r="C66" s="108"/>
      <c r="D66" s="109">
        <f>'Target schedule'!K55-C66</f>
        <v>0</v>
      </c>
      <c r="E66" s="45">
        <f>IFERROR(D66/'Target schedule'!K55,0)</f>
        <v>0</v>
      </c>
      <c r="F66" s="108"/>
      <c r="G66" s="109">
        <f>'Target schedule'!L55-F66</f>
        <v>0</v>
      </c>
      <c r="H66" s="45">
        <f>IFERROR(G66/'Target schedule'!L55,0)</f>
        <v>0</v>
      </c>
      <c r="I66" s="108"/>
      <c r="J66" s="109">
        <f>'Target schedule'!M55-I66</f>
        <v>0</v>
      </c>
      <c r="K66" s="45">
        <f>IFERROR(J66/'Target schedule'!M55,0)</f>
        <v>0</v>
      </c>
      <c r="L66" s="108"/>
      <c r="M66" s="109">
        <f>'Target schedule'!N55-L66</f>
        <v>0</v>
      </c>
      <c r="N66" s="45">
        <f>IFERROR(M66/'Target schedule'!N55,0)</f>
        <v>0</v>
      </c>
      <c r="O66" s="114">
        <f t="shared" si="7"/>
        <v>0</v>
      </c>
      <c r="P66" s="109">
        <f>'Target schedule'!O55-O66</f>
        <v>0</v>
      </c>
      <c r="Q66" s="45">
        <f>IFERROR(P66/'Target schedule'!O55,0)</f>
        <v>0</v>
      </c>
    </row>
    <row r="67" spans="2:17" ht="15.75" customHeight="1" thickBot="1" x14ac:dyDescent="0.35">
      <c r="B67" s="46" t="str">
        <f>IF('Target schedule'!D56="","",'Target schedule'!D56)</f>
        <v/>
      </c>
      <c r="C67" s="116"/>
      <c r="D67" s="112">
        <f>'Target schedule'!K56-C67</f>
        <v>0</v>
      </c>
      <c r="E67" s="47">
        <f>IFERROR(D67/'Target schedule'!K56,0)</f>
        <v>0</v>
      </c>
      <c r="F67" s="116"/>
      <c r="G67" s="112">
        <f>'Target schedule'!L56-F67</f>
        <v>0</v>
      </c>
      <c r="H67" s="47">
        <f>IFERROR(G67/'Target schedule'!L56,0)</f>
        <v>0</v>
      </c>
      <c r="I67" s="116"/>
      <c r="J67" s="112">
        <f>'Target schedule'!M56-I67</f>
        <v>0</v>
      </c>
      <c r="K67" s="47">
        <f>IFERROR(J67/'Target schedule'!M56,0)</f>
        <v>0</v>
      </c>
      <c r="L67" s="116"/>
      <c r="M67" s="112">
        <f>'Target schedule'!N56-L67</f>
        <v>0</v>
      </c>
      <c r="N67" s="47">
        <f>IFERROR(M67/'Target schedule'!N56,0)</f>
        <v>0</v>
      </c>
      <c r="O67" s="115">
        <f t="shared" si="7"/>
        <v>0</v>
      </c>
      <c r="P67" s="112">
        <f>'Target schedule'!O56-O67</f>
        <v>0</v>
      </c>
      <c r="Q67" s="47">
        <f>IFERROR(P67/'Target schedule'!O56,0)</f>
        <v>0</v>
      </c>
    </row>
    <row r="68" spans="2:17" ht="15.75" thickTop="1" x14ac:dyDescent="0.3"/>
  </sheetData>
  <sheetProtection password="C4CA" sheet="1" objects="1" scenarios="1" selectLockedCells="1"/>
  <mergeCells count="30">
    <mergeCell ref="C7:E7"/>
    <mergeCell ref="C24:E24"/>
    <mergeCell ref="C33:E33"/>
    <mergeCell ref="C42:E42"/>
    <mergeCell ref="C51:E51"/>
    <mergeCell ref="C60:E60"/>
    <mergeCell ref="F51:H51"/>
    <mergeCell ref="I51:K51"/>
    <mergeCell ref="L51:N51"/>
    <mergeCell ref="O51:Q51"/>
    <mergeCell ref="F60:H60"/>
    <mergeCell ref="I60:K60"/>
    <mergeCell ref="L60:N60"/>
    <mergeCell ref="O60:Q60"/>
    <mergeCell ref="F33:H33"/>
    <mergeCell ref="I33:K33"/>
    <mergeCell ref="L33:N33"/>
    <mergeCell ref="O33:Q33"/>
    <mergeCell ref="F42:H42"/>
    <mergeCell ref="I42:K42"/>
    <mergeCell ref="L42:N42"/>
    <mergeCell ref="O42:Q42"/>
    <mergeCell ref="F7:H7"/>
    <mergeCell ref="I7:K7"/>
    <mergeCell ref="L7:N7"/>
    <mergeCell ref="O7:Q7"/>
    <mergeCell ref="F24:H24"/>
    <mergeCell ref="I24:K24"/>
    <mergeCell ref="L24:N24"/>
    <mergeCell ref="O24:Q24"/>
  </mergeCells>
  <conditionalFormatting sqref="H26:H31 N26:N31 Q26:Q31 K26:K31 E26:E31 H9:H22">
    <cfRule type="containsBlanks" dxfId="675" priority="109">
      <formula>LEN(TRIM(E9))=0</formula>
    </cfRule>
    <cfRule type="cellIs" dxfId="674" priority="256" operator="greaterThan">
      <formula>0.0999</formula>
    </cfRule>
    <cfRule type="cellIs" dxfId="673" priority="257" operator="lessThan">
      <formula>-0.0999</formula>
    </cfRule>
    <cfRule type="cellIs" dxfId="672" priority="258" operator="between">
      <formula>0.0501</formula>
      <formula>0.0999</formula>
    </cfRule>
    <cfRule type="cellIs" dxfId="671" priority="259" operator="between">
      <formula>-0.0999</formula>
      <formula>-0.0501</formula>
    </cfRule>
    <cfRule type="cellIs" dxfId="670" priority="260" operator="between">
      <formula>-0.05</formula>
      <formula>0.05</formula>
    </cfRule>
  </conditionalFormatting>
  <conditionalFormatting sqref="K35:K40">
    <cfRule type="cellIs" dxfId="669" priority="211" operator="greaterThan">
      <formula>0.0999</formula>
    </cfRule>
    <cfRule type="cellIs" dxfId="668" priority="212" operator="lessThan">
      <formula>-0.0999</formula>
    </cfRule>
    <cfRule type="cellIs" dxfId="667" priority="213" operator="between">
      <formula>0.0501</formula>
      <formula>0.0999</formula>
    </cfRule>
    <cfRule type="cellIs" dxfId="666" priority="214" operator="between">
      <formula>-0.0999</formula>
      <formula>-0.0501</formula>
    </cfRule>
    <cfRule type="cellIs" dxfId="665" priority="215" operator="between">
      <formula>-0.05</formula>
      <formula>0.05</formula>
    </cfRule>
  </conditionalFormatting>
  <conditionalFormatting sqref="N9:N22">
    <cfRule type="containsBlanks" dxfId="664" priority="107">
      <formula>LEN(TRIM(N9))=0</formula>
    </cfRule>
    <cfRule type="cellIs" dxfId="663" priority="246" operator="greaterThan">
      <formula>0.0999</formula>
    </cfRule>
    <cfRule type="cellIs" dxfId="662" priority="247" operator="lessThan">
      <formula>-0.0999</formula>
    </cfRule>
    <cfRule type="cellIs" dxfId="661" priority="248" operator="between">
      <formula>0.0501</formula>
      <formula>0.0999</formula>
    </cfRule>
    <cfRule type="cellIs" dxfId="660" priority="249" operator="between">
      <formula>-0.0999</formula>
      <formula>-0.0501</formula>
    </cfRule>
    <cfRule type="cellIs" dxfId="659" priority="250" operator="between">
      <formula>-0.05</formula>
      <formula>0.05</formula>
    </cfRule>
  </conditionalFormatting>
  <conditionalFormatting sqref="K9:K22">
    <cfRule type="containsBlanks" dxfId="658" priority="108">
      <formula>LEN(TRIM(K9))=0</formula>
    </cfRule>
    <cfRule type="cellIs" dxfId="657" priority="251" operator="greaterThan">
      <formula>0.0999</formula>
    </cfRule>
    <cfRule type="cellIs" dxfId="656" priority="252" operator="lessThan">
      <formula>-0.0999</formula>
    </cfRule>
    <cfRule type="cellIs" dxfId="655" priority="253" operator="between">
      <formula>0.0501</formula>
      <formula>0.0999</formula>
    </cfRule>
    <cfRule type="cellIs" dxfId="654" priority="254" operator="between">
      <formula>-0.0999</formula>
      <formula>-0.0501</formula>
    </cfRule>
    <cfRule type="cellIs" dxfId="653" priority="255" operator="between">
      <formula>-0.05</formula>
      <formula>0.05</formula>
    </cfRule>
  </conditionalFormatting>
  <conditionalFormatting sqref="N44:N49">
    <cfRule type="cellIs" dxfId="652" priority="186" operator="greaterThan">
      <formula>0.0999</formula>
    </cfRule>
    <cfRule type="cellIs" dxfId="651" priority="187" operator="lessThan">
      <formula>-0.0999</formula>
    </cfRule>
    <cfRule type="cellIs" dxfId="650" priority="188" operator="between">
      <formula>0.0501</formula>
      <formula>0.0999</formula>
    </cfRule>
    <cfRule type="cellIs" dxfId="649" priority="189" operator="between">
      <formula>-0.0999</formula>
      <formula>-0.0501</formula>
    </cfRule>
    <cfRule type="cellIs" dxfId="648" priority="190" operator="between">
      <formula>-0.05</formula>
      <formula>0.05</formula>
    </cfRule>
  </conditionalFormatting>
  <conditionalFormatting sqref="Q9:Q22">
    <cfRule type="containsBlanks" dxfId="647" priority="106">
      <formula>LEN(TRIM(Q9))=0</formula>
    </cfRule>
    <cfRule type="cellIs" dxfId="646" priority="241" operator="greaterThan">
      <formula>0.0999</formula>
    </cfRule>
    <cfRule type="cellIs" dxfId="645" priority="242" operator="lessThan">
      <formula>-0.0999</formula>
    </cfRule>
    <cfRule type="cellIs" dxfId="644" priority="243" operator="between">
      <formula>0.0501</formula>
      <formula>0.0999</formula>
    </cfRule>
    <cfRule type="cellIs" dxfId="643" priority="244" operator="between">
      <formula>-0.0999</formula>
      <formula>-0.0501</formula>
    </cfRule>
    <cfRule type="cellIs" dxfId="642" priority="245" operator="between">
      <formula>-0.05</formula>
      <formula>0.05</formula>
    </cfRule>
  </conditionalFormatting>
  <conditionalFormatting sqref="Q35:Q40">
    <cfRule type="cellIs" dxfId="641" priority="201" operator="greaterThan">
      <formula>0.0999</formula>
    </cfRule>
    <cfRule type="cellIs" dxfId="640" priority="202" operator="lessThan">
      <formula>-0.0999</formula>
    </cfRule>
    <cfRule type="cellIs" dxfId="639" priority="203" operator="between">
      <formula>0.0501</formula>
      <formula>0.0999</formula>
    </cfRule>
    <cfRule type="cellIs" dxfId="638" priority="204" operator="between">
      <formula>-0.0999</formula>
      <formula>-0.0501</formula>
    </cfRule>
    <cfRule type="cellIs" dxfId="637" priority="205" operator="between">
      <formula>-0.05</formula>
      <formula>0.05</formula>
    </cfRule>
  </conditionalFormatting>
  <conditionalFormatting sqref="H35:H40">
    <cfRule type="cellIs" dxfId="636" priority="221" operator="greaterThan">
      <formula>0.0999</formula>
    </cfRule>
    <cfRule type="cellIs" dxfId="635" priority="222" operator="lessThan">
      <formula>-0.0999</formula>
    </cfRule>
    <cfRule type="cellIs" dxfId="634" priority="223" operator="between">
      <formula>0.0501</formula>
      <formula>0.0999</formula>
    </cfRule>
    <cfRule type="cellIs" dxfId="633" priority="224" operator="between">
      <formula>-0.0999</formula>
      <formula>-0.0501</formula>
    </cfRule>
    <cfRule type="cellIs" dxfId="632" priority="225" operator="between">
      <formula>-0.05</formula>
      <formula>0.05</formula>
    </cfRule>
  </conditionalFormatting>
  <conditionalFormatting sqref="Q53:Q58">
    <cfRule type="cellIs" dxfId="631" priority="161" operator="greaterThan">
      <formula>0.0999</formula>
    </cfRule>
    <cfRule type="cellIs" dxfId="630" priority="162" operator="lessThan">
      <formula>-0.0999</formula>
    </cfRule>
    <cfRule type="cellIs" dxfId="629" priority="163" operator="between">
      <formula>0.0501</formula>
      <formula>0.0999</formula>
    </cfRule>
    <cfRule type="cellIs" dxfId="628" priority="164" operator="between">
      <formula>-0.0999</formula>
      <formula>-0.0501</formula>
    </cfRule>
    <cfRule type="cellIs" dxfId="627" priority="165" operator="between">
      <formula>-0.05</formula>
      <formula>0.05</formula>
    </cfRule>
  </conditionalFormatting>
  <conditionalFormatting sqref="N35:N40">
    <cfRule type="cellIs" dxfId="626" priority="206" operator="greaterThan">
      <formula>0.0999</formula>
    </cfRule>
    <cfRule type="cellIs" dxfId="625" priority="207" operator="lessThan">
      <formula>-0.0999</formula>
    </cfRule>
    <cfRule type="cellIs" dxfId="624" priority="208" operator="between">
      <formula>0.0501</formula>
      <formula>0.0999</formula>
    </cfRule>
    <cfRule type="cellIs" dxfId="623" priority="209" operator="between">
      <formula>-0.0999</formula>
      <formula>-0.0501</formula>
    </cfRule>
    <cfRule type="cellIs" dxfId="622" priority="210" operator="between">
      <formula>-0.05</formula>
      <formula>0.05</formula>
    </cfRule>
  </conditionalFormatting>
  <conditionalFormatting sqref="H44:H49">
    <cfRule type="cellIs" dxfId="621" priority="196" operator="greaterThan">
      <formula>0.0999</formula>
    </cfRule>
    <cfRule type="cellIs" dxfId="620" priority="197" operator="lessThan">
      <formula>-0.0999</formula>
    </cfRule>
    <cfRule type="cellIs" dxfId="619" priority="198" operator="between">
      <formula>0.0501</formula>
      <formula>0.0999</formula>
    </cfRule>
    <cfRule type="cellIs" dxfId="618" priority="199" operator="between">
      <formula>-0.0999</formula>
      <formula>-0.0501</formula>
    </cfRule>
    <cfRule type="cellIs" dxfId="617" priority="200" operator="between">
      <formula>-0.05</formula>
      <formula>0.05</formula>
    </cfRule>
  </conditionalFormatting>
  <conditionalFormatting sqref="K44:K49">
    <cfRule type="cellIs" dxfId="616" priority="191" operator="greaterThan">
      <formula>0.0999</formula>
    </cfRule>
    <cfRule type="cellIs" dxfId="615" priority="192" operator="lessThan">
      <formula>-0.0999</formula>
    </cfRule>
    <cfRule type="cellIs" dxfId="614" priority="193" operator="between">
      <formula>0.0501</formula>
      <formula>0.0999</formula>
    </cfRule>
    <cfRule type="cellIs" dxfId="613" priority="194" operator="between">
      <formula>-0.0999</formula>
      <formula>-0.0501</formula>
    </cfRule>
    <cfRule type="cellIs" dxfId="612" priority="195" operator="between">
      <formula>-0.05</formula>
      <formula>0.05</formula>
    </cfRule>
  </conditionalFormatting>
  <conditionalFormatting sqref="Q44:Q49">
    <cfRule type="cellIs" dxfId="611" priority="181" operator="greaterThan">
      <formula>0.0999</formula>
    </cfRule>
    <cfRule type="cellIs" dxfId="610" priority="182" operator="lessThan">
      <formula>-0.0999</formula>
    </cfRule>
    <cfRule type="cellIs" dxfId="609" priority="183" operator="between">
      <formula>0.0501</formula>
      <formula>0.0999</formula>
    </cfRule>
    <cfRule type="cellIs" dxfId="608" priority="184" operator="between">
      <formula>-0.0999</formula>
      <formula>-0.0501</formula>
    </cfRule>
    <cfRule type="cellIs" dxfId="607" priority="185" operator="between">
      <formula>-0.05</formula>
      <formula>0.05</formula>
    </cfRule>
  </conditionalFormatting>
  <conditionalFormatting sqref="H53:H58">
    <cfRule type="cellIs" dxfId="606" priority="176" operator="greaterThan">
      <formula>0.0999</formula>
    </cfRule>
    <cfRule type="cellIs" dxfId="605" priority="177" operator="lessThan">
      <formula>-0.0999</formula>
    </cfRule>
    <cfRule type="cellIs" dxfId="604" priority="178" operator="between">
      <formula>0.0501</formula>
      <formula>0.0999</formula>
    </cfRule>
    <cfRule type="cellIs" dxfId="603" priority="179" operator="between">
      <formula>-0.0999</formula>
      <formula>-0.0501</formula>
    </cfRule>
    <cfRule type="cellIs" dxfId="602" priority="180" operator="between">
      <formula>-0.05</formula>
      <formula>0.05</formula>
    </cfRule>
  </conditionalFormatting>
  <conditionalFormatting sqref="K53:K58">
    <cfRule type="cellIs" dxfId="601" priority="171" operator="greaterThan">
      <formula>0.0999</formula>
    </cfRule>
    <cfRule type="cellIs" dxfId="600" priority="172" operator="lessThan">
      <formula>-0.0999</formula>
    </cfRule>
    <cfRule type="cellIs" dxfId="599" priority="173" operator="between">
      <formula>0.0501</formula>
      <formula>0.0999</formula>
    </cfRule>
    <cfRule type="cellIs" dxfId="598" priority="174" operator="between">
      <formula>-0.0999</formula>
      <formula>-0.0501</formula>
    </cfRule>
    <cfRule type="cellIs" dxfId="597" priority="175" operator="between">
      <formula>-0.05</formula>
      <formula>0.05</formula>
    </cfRule>
  </conditionalFormatting>
  <conditionalFormatting sqref="N53:N58">
    <cfRule type="cellIs" dxfId="596" priority="166" operator="greaterThan">
      <formula>0.0999</formula>
    </cfRule>
    <cfRule type="cellIs" dxfId="595" priority="167" operator="lessThan">
      <formula>-0.0999</formula>
    </cfRule>
    <cfRule type="cellIs" dxfId="594" priority="168" operator="between">
      <formula>0.0501</formula>
      <formula>0.0999</formula>
    </cfRule>
    <cfRule type="cellIs" dxfId="593" priority="169" operator="between">
      <formula>-0.0999</formula>
      <formula>-0.0501</formula>
    </cfRule>
    <cfRule type="cellIs" dxfId="592" priority="170" operator="between">
      <formula>-0.05</formula>
      <formula>0.05</formula>
    </cfRule>
  </conditionalFormatting>
  <conditionalFormatting sqref="H62:H67">
    <cfRule type="cellIs" dxfId="591" priority="156" operator="greaterThan">
      <formula>0.0999</formula>
    </cfRule>
    <cfRule type="cellIs" dxfId="590" priority="157" operator="lessThan">
      <formula>-0.0999</formula>
    </cfRule>
    <cfRule type="cellIs" dxfId="589" priority="158" operator="between">
      <formula>0.0501</formula>
      <formula>0.0999</formula>
    </cfRule>
    <cfRule type="cellIs" dxfId="588" priority="159" operator="between">
      <formula>-0.0999</formula>
      <formula>-0.0501</formula>
    </cfRule>
    <cfRule type="cellIs" dxfId="587" priority="160" operator="between">
      <formula>-0.05</formula>
      <formula>0.05</formula>
    </cfRule>
  </conditionalFormatting>
  <conditionalFormatting sqref="K62:K67">
    <cfRule type="cellIs" dxfId="586" priority="151" operator="greaterThan">
      <formula>0.0999</formula>
    </cfRule>
    <cfRule type="cellIs" dxfId="585" priority="152" operator="lessThan">
      <formula>-0.0999</formula>
    </cfRule>
    <cfRule type="cellIs" dxfId="584" priority="153" operator="between">
      <formula>0.0501</formula>
      <formula>0.0999</formula>
    </cfRule>
    <cfRule type="cellIs" dxfId="583" priority="154" operator="between">
      <formula>-0.0999</formula>
      <formula>-0.0501</formula>
    </cfRule>
    <cfRule type="cellIs" dxfId="582" priority="155" operator="between">
      <formula>-0.05</formula>
      <formula>0.05</formula>
    </cfRule>
  </conditionalFormatting>
  <conditionalFormatting sqref="N62:N67">
    <cfRule type="cellIs" dxfId="581" priority="146" operator="greaterThan">
      <formula>0.0999</formula>
    </cfRule>
    <cfRule type="cellIs" dxfId="580" priority="147" operator="lessThan">
      <formula>-0.0999</formula>
    </cfRule>
    <cfRule type="cellIs" dxfId="579" priority="148" operator="between">
      <formula>0.0501</formula>
      <formula>0.0999</formula>
    </cfRule>
    <cfRule type="cellIs" dxfId="578" priority="149" operator="between">
      <formula>-0.0999</formula>
      <formula>-0.0501</formula>
    </cfRule>
    <cfRule type="cellIs" dxfId="577" priority="150" operator="between">
      <formula>-0.05</formula>
      <formula>0.05</formula>
    </cfRule>
  </conditionalFormatting>
  <conditionalFormatting sqref="Q62:Q67">
    <cfRule type="cellIs" dxfId="576" priority="141" operator="greaterThan">
      <formula>0.0999</formula>
    </cfRule>
    <cfRule type="cellIs" dxfId="575" priority="142" operator="lessThan">
      <formula>-0.0999</formula>
    </cfRule>
    <cfRule type="cellIs" dxfId="574" priority="143" operator="between">
      <formula>0.0501</formula>
      <formula>0.0999</formula>
    </cfRule>
    <cfRule type="cellIs" dxfId="573" priority="144" operator="between">
      <formula>-0.0999</formula>
      <formula>-0.0501</formula>
    </cfRule>
    <cfRule type="cellIs" dxfId="572" priority="145" operator="between">
      <formula>-0.05</formula>
      <formula>0.05</formula>
    </cfRule>
  </conditionalFormatting>
  <conditionalFormatting sqref="E9:E22">
    <cfRule type="containsBlanks" dxfId="571" priority="110">
      <formula>LEN(TRIM(E9))=0</formula>
    </cfRule>
    <cfRule type="cellIs" dxfId="570" priority="136" operator="greaterThan">
      <formula>0.0999</formula>
    </cfRule>
    <cfRule type="cellIs" dxfId="569" priority="137" operator="lessThan">
      <formula>-0.0999</formula>
    </cfRule>
    <cfRule type="cellIs" dxfId="568" priority="138" operator="between">
      <formula>0.0501</formula>
      <formula>0.0999</formula>
    </cfRule>
    <cfRule type="cellIs" dxfId="567" priority="139" operator="between">
      <formula>-0.0999</formula>
      <formula>-0.0501</formula>
    </cfRule>
    <cfRule type="cellIs" dxfId="566" priority="140" operator="between">
      <formula>-0.05</formula>
      <formula>0.05</formula>
    </cfRule>
  </conditionalFormatting>
  <conditionalFormatting sqref="E35:E40">
    <cfRule type="cellIs" dxfId="565" priority="126" operator="greaterThan">
      <formula>0.0999</formula>
    </cfRule>
    <cfRule type="cellIs" dxfId="564" priority="127" operator="lessThan">
      <formula>-0.0999</formula>
    </cfRule>
    <cfRule type="cellIs" dxfId="563" priority="128" operator="between">
      <formula>0.0501</formula>
      <formula>0.0999</formula>
    </cfRule>
    <cfRule type="cellIs" dxfId="562" priority="129" operator="between">
      <formula>-0.0999</formula>
      <formula>-0.0501</formula>
    </cfRule>
    <cfRule type="cellIs" dxfId="561" priority="130" operator="between">
      <formula>-0.05</formula>
      <formula>0.05</formula>
    </cfRule>
  </conditionalFormatting>
  <conditionalFormatting sqref="E44:E49">
    <cfRule type="cellIs" dxfId="560" priority="121" operator="greaterThan">
      <formula>0.0999</formula>
    </cfRule>
    <cfRule type="cellIs" dxfId="559" priority="122" operator="lessThan">
      <formula>-0.0999</formula>
    </cfRule>
    <cfRule type="cellIs" dxfId="558" priority="123" operator="between">
      <formula>0.0501</formula>
      <formula>0.0999</formula>
    </cfRule>
    <cfRule type="cellIs" dxfId="557" priority="124" operator="between">
      <formula>-0.0999</formula>
      <formula>-0.0501</formula>
    </cfRule>
    <cfRule type="cellIs" dxfId="556" priority="125" operator="between">
      <formula>-0.05</formula>
      <formula>0.05</formula>
    </cfRule>
  </conditionalFormatting>
  <conditionalFormatting sqref="E53:E58">
    <cfRule type="cellIs" dxfId="555" priority="116" operator="greaterThan">
      <formula>0.0999</formula>
    </cfRule>
    <cfRule type="cellIs" dxfId="554" priority="117" operator="lessThan">
      <formula>-0.0999</formula>
    </cfRule>
    <cfRule type="cellIs" dxfId="553" priority="118" operator="between">
      <formula>0.0501</formula>
      <formula>0.0999</formula>
    </cfRule>
    <cfRule type="cellIs" dxfId="552" priority="119" operator="between">
      <formula>-0.0999</formula>
      <formula>-0.0501</formula>
    </cfRule>
    <cfRule type="cellIs" dxfId="551" priority="120" operator="between">
      <formula>-0.05</formula>
      <formula>0.05</formula>
    </cfRule>
  </conditionalFormatting>
  <conditionalFormatting sqref="E62:E67">
    <cfRule type="cellIs" dxfId="550" priority="111" operator="greaterThan">
      <formula>0.0999</formula>
    </cfRule>
    <cfRule type="cellIs" dxfId="549" priority="112" operator="lessThan">
      <formula>-0.0999</formula>
    </cfRule>
    <cfRule type="cellIs" dxfId="548" priority="113" operator="between">
      <formula>0.0501</formula>
      <formula>0.0999</formula>
    </cfRule>
    <cfRule type="cellIs" dxfId="547" priority="114" operator="between">
      <formula>-0.0999</formula>
      <formula>-0.0501</formula>
    </cfRule>
    <cfRule type="cellIs" dxfId="546" priority="115" operator="between">
      <formula>-0.05</formula>
      <formula>0.05</formula>
    </cfRule>
  </conditionalFormatting>
  <pageMargins left="0.70866141732283472" right="0.70866141732283472" top="0.74803149606299213" bottom="0.74803149606299213" header="0.31496062992125984" footer="0.31496062992125984"/>
  <pageSetup paperSize="8"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V68"/>
  <sheetViews>
    <sheetView showGridLines="0" topLeftCell="A43" zoomScale="85" zoomScaleNormal="85" workbookViewId="0">
      <selection activeCell="C62" sqref="C62"/>
    </sheetView>
  </sheetViews>
  <sheetFormatPr defaultRowHeight="15" x14ac:dyDescent="0.3"/>
  <cols>
    <col min="1" max="1" width="9.140625" style="34"/>
    <col min="2" max="2" width="32.85546875" style="34" customWidth="1"/>
    <col min="3" max="18" width="12.5703125" style="34" customWidth="1"/>
    <col min="19" max="22" width="13.28515625" style="34" customWidth="1"/>
    <col min="23" max="16384" width="9.140625" style="34"/>
  </cols>
  <sheetData>
    <row r="2" spans="2:21" ht="37.5" x14ac:dyDescent="0.3">
      <c r="B2" s="58" t="s">
        <v>56</v>
      </c>
      <c r="C2" s="66"/>
      <c r="D2" s="36"/>
      <c r="E2" s="36"/>
      <c r="F2" s="66"/>
      <c r="G2" s="36"/>
      <c r="H2" s="36"/>
      <c r="I2" s="36"/>
      <c r="J2" s="36"/>
      <c r="K2" s="36"/>
      <c r="L2" s="36"/>
      <c r="M2" s="36"/>
      <c r="N2" s="36"/>
    </row>
    <row r="3" spans="2:21" ht="18.75" x14ac:dyDescent="0.3">
      <c r="B3" s="59"/>
      <c r="C3" s="35"/>
      <c r="D3" s="36"/>
      <c r="E3" s="36"/>
      <c r="F3" s="35"/>
      <c r="G3" s="36"/>
      <c r="H3" s="36"/>
      <c r="I3" s="36"/>
      <c r="J3" s="36"/>
      <c r="K3" s="36"/>
      <c r="L3" s="36"/>
      <c r="M3" s="36"/>
      <c r="N3" s="36"/>
    </row>
    <row r="5" spans="2:21" ht="18" x14ac:dyDescent="0.35">
      <c r="B5" s="37" t="s">
        <v>52</v>
      </c>
    </row>
    <row r="6" spans="2:21" ht="15.75" thickBot="1" x14ac:dyDescent="0.35"/>
    <row r="7" spans="2:21" ht="15.75" customHeight="1" thickTop="1" thickBot="1" x14ac:dyDescent="0.35">
      <c r="C7" s="254" t="s">
        <v>53</v>
      </c>
      <c r="D7" s="255"/>
      <c r="E7" s="256"/>
      <c r="F7" s="254" t="s">
        <v>44</v>
      </c>
      <c r="G7" s="255"/>
      <c r="H7" s="256"/>
      <c r="I7" s="254" t="s">
        <v>45</v>
      </c>
      <c r="J7" s="255"/>
      <c r="K7" s="256"/>
      <c r="L7" s="255" t="s">
        <v>46</v>
      </c>
      <c r="M7" s="255"/>
      <c r="N7" s="257"/>
      <c r="O7" s="254" t="s">
        <v>59</v>
      </c>
      <c r="P7" s="255"/>
      <c r="Q7" s="256"/>
      <c r="R7"/>
      <c r="S7"/>
      <c r="T7"/>
      <c r="U7"/>
    </row>
    <row r="8" spans="2:21" ht="16.5" thickTop="1" thickBot="1" x14ac:dyDescent="0.35">
      <c r="B8" s="83" t="s">
        <v>12</v>
      </c>
      <c r="C8" s="67" t="s">
        <v>48</v>
      </c>
      <c r="D8" s="40" t="s">
        <v>49</v>
      </c>
      <c r="E8" s="41" t="s">
        <v>50</v>
      </c>
      <c r="F8" s="67" t="s">
        <v>48</v>
      </c>
      <c r="G8" s="40" t="s">
        <v>49</v>
      </c>
      <c r="H8" s="41" t="s">
        <v>50</v>
      </c>
      <c r="I8" s="39" t="s">
        <v>48</v>
      </c>
      <c r="J8" s="40" t="s">
        <v>49</v>
      </c>
      <c r="K8" s="41" t="s">
        <v>50</v>
      </c>
      <c r="L8" s="39" t="s">
        <v>48</v>
      </c>
      <c r="M8" s="40" t="s">
        <v>49</v>
      </c>
      <c r="N8" s="41" t="s">
        <v>50</v>
      </c>
      <c r="O8" s="39" t="s">
        <v>48</v>
      </c>
      <c r="P8" s="40" t="s">
        <v>49</v>
      </c>
      <c r="Q8" s="41" t="s">
        <v>50</v>
      </c>
    </row>
    <row r="9" spans="2:21" ht="15.75" thickTop="1" x14ac:dyDescent="0.3">
      <c r="B9" s="88" t="str">
        <f>'Target schedule'!C4</f>
        <v>Total number of participants</v>
      </c>
      <c r="C9" s="68"/>
      <c r="D9" s="53">
        <f>'Target schedule'!P4-C9</f>
        <v>0</v>
      </c>
      <c r="E9" s="43">
        <f>IFERROR(D9/'Target schedule'!P4,0)</f>
        <v>0</v>
      </c>
      <c r="F9" s="68"/>
      <c r="G9" s="53">
        <f>'Target schedule'!Q4-F9</f>
        <v>0</v>
      </c>
      <c r="H9" s="43">
        <f>IFERROR(G9/'Target schedule'!Q4,0)</f>
        <v>0</v>
      </c>
      <c r="I9" s="106"/>
      <c r="J9" s="107">
        <f>'Target schedule'!R4-I9</f>
        <v>0</v>
      </c>
      <c r="K9" s="43">
        <f>IFERROR(J9/'Target schedule'!R4,0)</f>
        <v>0</v>
      </c>
      <c r="L9" s="106"/>
      <c r="M9" s="107">
        <f>'Target schedule'!S4-L9</f>
        <v>0</v>
      </c>
      <c r="N9" s="43">
        <f>IFERROR(M9/'Target schedule'!S4,0)</f>
        <v>0</v>
      </c>
      <c r="O9" s="113">
        <f>SUM(C9,F9,I9,L9)</f>
        <v>0</v>
      </c>
      <c r="P9" s="107">
        <f>'Target schedule'!T4-O9</f>
        <v>0</v>
      </c>
      <c r="Q9" s="43">
        <f>IFERROR(P9/'Target schedule'!T4,0)</f>
        <v>0</v>
      </c>
    </row>
    <row r="10" spans="2:21" x14ac:dyDescent="0.3">
      <c r="B10" s="48" t="str">
        <f>'Target schedule'!C5</f>
        <v>Number of men</v>
      </c>
      <c r="C10" s="69"/>
      <c r="D10" s="55">
        <f>'Target schedule'!P5-C10</f>
        <v>0</v>
      </c>
      <c r="E10" s="45">
        <f>IFERROR(D10/'Target schedule'!P5,0)</f>
        <v>0</v>
      </c>
      <c r="F10" s="69"/>
      <c r="G10" s="55">
        <f>'Target schedule'!Q5-F10</f>
        <v>0</v>
      </c>
      <c r="H10" s="45">
        <f>IFERROR(G10/'Target schedule'!Q5,0)</f>
        <v>0</v>
      </c>
      <c r="I10" s="108"/>
      <c r="J10" s="109">
        <f>'Target schedule'!R5-I10</f>
        <v>0</v>
      </c>
      <c r="K10" s="45">
        <f>IFERROR(J10/'Target schedule'!R5,0)</f>
        <v>0</v>
      </c>
      <c r="L10" s="108"/>
      <c r="M10" s="109">
        <f>'Target schedule'!S5-L10</f>
        <v>0</v>
      </c>
      <c r="N10" s="45">
        <f>IFERROR(M10/'Target schedule'!S5,0)</f>
        <v>0</v>
      </c>
      <c r="O10" s="114">
        <f t="shared" ref="O10:O17" si="0">SUM(C10,F10,I10,L10)</f>
        <v>0</v>
      </c>
      <c r="P10" s="109">
        <f>'Target schedule'!T5-O10</f>
        <v>0</v>
      </c>
      <c r="Q10" s="45">
        <f>IFERROR(P10/'Target schedule'!T5,0)</f>
        <v>0</v>
      </c>
    </row>
    <row r="11" spans="2:21" x14ac:dyDescent="0.3">
      <c r="B11" s="48" t="str">
        <f>'Target schedule'!C6</f>
        <v>Number of women</v>
      </c>
      <c r="C11" s="69"/>
      <c r="D11" s="55">
        <f>'Target schedule'!P6-C11</f>
        <v>0</v>
      </c>
      <c r="E11" s="45">
        <f>IFERROR(D11/'Target schedule'!P6,0)</f>
        <v>0</v>
      </c>
      <c r="F11" s="69"/>
      <c r="G11" s="55">
        <f>'Target schedule'!Q6-F11</f>
        <v>0</v>
      </c>
      <c r="H11" s="45">
        <f>IFERROR(G11/'Target schedule'!Q6,0)</f>
        <v>0</v>
      </c>
      <c r="I11" s="108"/>
      <c r="J11" s="109">
        <f>'Target schedule'!R6-I11</f>
        <v>0</v>
      </c>
      <c r="K11" s="45">
        <f>IFERROR(J11/'Target schedule'!R6,0)</f>
        <v>0</v>
      </c>
      <c r="L11" s="108"/>
      <c r="M11" s="109">
        <f>'Target schedule'!S6-L11</f>
        <v>0</v>
      </c>
      <c r="N11" s="45">
        <f>IFERROR(M11/'Target schedule'!S6,0)</f>
        <v>0</v>
      </c>
      <c r="O11" s="114">
        <f t="shared" si="0"/>
        <v>0</v>
      </c>
      <c r="P11" s="109">
        <f>'Target schedule'!T6-O11</f>
        <v>0</v>
      </c>
      <c r="Q11" s="45">
        <f>IFERROR(P11/'Target schedule'!T6,0)</f>
        <v>0</v>
      </c>
    </row>
    <row r="12" spans="2:21" ht="30.75" customHeight="1" x14ac:dyDescent="0.3">
      <c r="B12" s="48" t="str">
        <f>'Target schedule'!C7</f>
        <v>Number who are unemployed, including long-term unemployed</v>
      </c>
      <c r="C12" s="69"/>
      <c r="D12" s="55">
        <f>'Target schedule'!P7-C12</f>
        <v>0</v>
      </c>
      <c r="E12" s="45">
        <f>IFERROR(D12/'Target schedule'!P7,0)</f>
        <v>0</v>
      </c>
      <c r="F12" s="69"/>
      <c r="G12" s="55">
        <f>'Target schedule'!Q7-F12</f>
        <v>0</v>
      </c>
      <c r="H12" s="45">
        <f>IFERROR(G12/'Target schedule'!Q7,0)</f>
        <v>0</v>
      </c>
      <c r="I12" s="108"/>
      <c r="J12" s="109">
        <f>'Target schedule'!R7-I12</f>
        <v>0</v>
      </c>
      <c r="K12" s="45">
        <f>IFERROR(J12/'Target schedule'!R7,0)</f>
        <v>0</v>
      </c>
      <c r="L12" s="108"/>
      <c r="M12" s="109">
        <f>'Target schedule'!S7-L12</f>
        <v>0</v>
      </c>
      <c r="N12" s="45">
        <f>IFERROR(M12/'Target schedule'!S7,0)</f>
        <v>0</v>
      </c>
      <c r="O12" s="114">
        <f t="shared" si="0"/>
        <v>0</v>
      </c>
      <c r="P12" s="109">
        <f>'Target schedule'!T7-O12</f>
        <v>0</v>
      </c>
      <c r="Q12" s="45">
        <f>IFERROR(P12/'Target schedule'!T7,0)</f>
        <v>0</v>
      </c>
    </row>
    <row r="13" spans="2:21" ht="47.25" customHeight="1" x14ac:dyDescent="0.3">
      <c r="B13" s="48" t="str">
        <f>'Target schedule'!C8</f>
        <v>Number who are economically inactive, including not education or training</v>
      </c>
      <c r="C13" s="69"/>
      <c r="D13" s="55">
        <f>'Target schedule'!P8-C13</f>
        <v>0</v>
      </c>
      <c r="E13" s="45">
        <f>IFERROR(D13/'Target schedule'!P8,0)</f>
        <v>0</v>
      </c>
      <c r="F13" s="69"/>
      <c r="G13" s="55">
        <f>'Target schedule'!Q8-F13</f>
        <v>0</v>
      </c>
      <c r="H13" s="45">
        <f>IFERROR(G13/'Target schedule'!Q8,0)</f>
        <v>0</v>
      </c>
      <c r="I13" s="108"/>
      <c r="J13" s="109">
        <f>'Target schedule'!R8-I13</f>
        <v>0</v>
      </c>
      <c r="K13" s="45">
        <f>IFERROR(J13/'Target schedule'!R8,0)</f>
        <v>0</v>
      </c>
      <c r="L13" s="108"/>
      <c r="M13" s="109">
        <f>'Target schedule'!S8-L13</f>
        <v>0</v>
      </c>
      <c r="N13" s="45">
        <f>IFERROR(M13/'Target schedule'!S8,0)</f>
        <v>0</v>
      </c>
      <c r="O13" s="114">
        <f t="shared" si="0"/>
        <v>0</v>
      </c>
      <c r="P13" s="109">
        <f>'Target schedule'!T8-O13</f>
        <v>0</v>
      </c>
      <c r="Q13" s="45">
        <f>IFERROR(P13/'Target schedule'!T8,0)</f>
        <v>0</v>
      </c>
    </row>
    <row r="14" spans="2:21" ht="30" x14ac:dyDescent="0.3">
      <c r="B14" s="48" t="str">
        <f>'Target schedule'!C9</f>
        <v>Number who live in a single adult household with dependent children</v>
      </c>
      <c r="C14" s="69"/>
      <c r="D14" s="55">
        <f>'Target schedule'!P9-C14</f>
        <v>0</v>
      </c>
      <c r="E14" s="45">
        <f>IFERROR(D14/'Target schedule'!P9,0)</f>
        <v>0</v>
      </c>
      <c r="F14" s="69"/>
      <c r="G14" s="55">
        <f>'Target schedule'!Q9-F14</f>
        <v>0</v>
      </c>
      <c r="H14" s="45">
        <f>IFERROR(G14/'Target schedule'!Q9,0)</f>
        <v>0</v>
      </c>
      <c r="I14" s="108"/>
      <c r="J14" s="109">
        <f>'Target schedule'!R9-I14</f>
        <v>0</v>
      </c>
      <c r="K14" s="45">
        <f>IFERROR(J14/'Target schedule'!R9,0)</f>
        <v>0</v>
      </c>
      <c r="L14" s="108"/>
      <c r="M14" s="109">
        <f>'Target schedule'!S9-L14</f>
        <v>0</v>
      </c>
      <c r="N14" s="45">
        <f>IFERROR(M14/'Target schedule'!S9,0)</f>
        <v>0</v>
      </c>
      <c r="O14" s="114">
        <f t="shared" si="0"/>
        <v>0</v>
      </c>
      <c r="P14" s="109">
        <f>'Target schedule'!T9-O14</f>
        <v>0</v>
      </c>
      <c r="Q14" s="45">
        <f>IFERROR(P14/'Target schedule'!T9,0)</f>
        <v>0</v>
      </c>
    </row>
    <row r="15" spans="2:21" x14ac:dyDescent="0.3">
      <c r="B15" s="48" t="str">
        <f>'Target schedule'!C10</f>
        <v>Number with no basic skills</v>
      </c>
      <c r="C15" s="69"/>
      <c r="D15" s="55">
        <f>'Target schedule'!P10-C15</f>
        <v>0</v>
      </c>
      <c r="E15" s="45">
        <f>IFERROR(D15/'Target schedule'!P10,0)</f>
        <v>0</v>
      </c>
      <c r="F15" s="69"/>
      <c r="G15" s="55">
        <f>'Target schedule'!Q10-F15</f>
        <v>0</v>
      </c>
      <c r="H15" s="45">
        <f>IFERROR(G15/'Target schedule'!Q10,0)</f>
        <v>0</v>
      </c>
      <c r="I15" s="108"/>
      <c r="J15" s="109">
        <f>'Target schedule'!R10-I15</f>
        <v>0</v>
      </c>
      <c r="K15" s="45">
        <f>IFERROR(J15/'Target schedule'!R10,0)</f>
        <v>0</v>
      </c>
      <c r="L15" s="108"/>
      <c r="M15" s="109">
        <f>'Target schedule'!S10-L15</f>
        <v>0</v>
      </c>
      <c r="N15" s="45">
        <f>IFERROR(M15/'Target schedule'!S10,0)</f>
        <v>0</v>
      </c>
      <c r="O15" s="114">
        <f t="shared" si="0"/>
        <v>0</v>
      </c>
      <c r="P15" s="109">
        <f>'Target schedule'!T10-O15</f>
        <v>0</v>
      </c>
      <c r="Q15" s="45">
        <f>IFERROR(P15/'Target schedule'!T10,0)</f>
        <v>0</v>
      </c>
    </row>
    <row r="16" spans="2:21" x14ac:dyDescent="0.3">
      <c r="B16" s="48" t="str">
        <f>'Target schedule'!C11</f>
        <v>Number with disabilities</v>
      </c>
      <c r="C16" s="69"/>
      <c r="D16" s="55">
        <f>'Target schedule'!P11-C16</f>
        <v>0</v>
      </c>
      <c r="E16" s="45">
        <f>IFERROR(D16/'Target schedule'!P11,0)</f>
        <v>0</v>
      </c>
      <c r="F16" s="69"/>
      <c r="G16" s="55">
        <f>'Target schedule'!Q11-F16</f>
        <v>0</v>
      </c>
      <c r="H16" s="45">
        <f>IFERROR(G16/'Target schedule'!Q11,0)</f>
        <v>0</v>
      </c>
      <c r="I16" s="108"/>
      <c r="J16" s="109">
        <f>'Target schedule'!R11-I16</f>
        <v>0</v>
      </c>
      <c r="K16" s="45">
        <f>IFERROR(J16/'Target schedule'!R11,0)</f>
        <v>0</v>
      </c>
      <c r="L16" s="108"/>
      <c r="M16" s="109">
        <f>'Target schedule'!S11-L16</f>
        <v>0</v>
      </c>
      <c r="N16" s="45">
        <f>IFERROR(M16/'Target schedule'!S11,0)</f>
        <v>0</v>
      </c>
      <c r="O16" s="114">
        <f t="shared" si="0"/>
        <v>0</v>
      </c>
      <c r="P16" s="109">
        <f>'Target schedule'!T11-O16</f>
        <v>0</v>
      </c>
      <c r="Q16" s="45">
        <f>IFERROR(P16/'Target schedule'!T11,0)</f>
        <v>0</v>
      </c>
    </row>
    <row r="17" spans="2:22" x14ac:dyDescent="0.3">
      <c r="B17" s="48" t="str">
        <f>'Target schedule'!C12</f>
        <v>Number from ethnic minorities</v>
      </c>
      <c r="C17" s="84"/>
      <c r="D17" s="55">
        <f>'Target schedule'!P12-C17</f>
        <v>0</v>
      </c>
      <c r="E17" s="45">
        <f>IFERROR(D17/'Target schedule'!P12,0)</f>
        <v>0</v>
      </c>
      <c r="F17" s="84"/>
      <c r="G17" s="55">
        <f>'Target schedule'!Q12-F17</f>
        <v>0</v>
      </c>
      <c r="H17" s="45">
        <f>IFERROR(G17/'Target schedule'!Q12,0)</f>
        <v>0</v>
      </c>
      <c r="I17" s="110"/>
      <c r="J17" s="109">
        <f>'Target schedule'!R12-I17</f>
        <v>0</v>
      </c>
      <c r="K17" s="45">
        <f>IFERROR(J17/'Target schedule'!R12,0)</f>
        <v>0</v>
      </c>
      <c r="L17" s="110"/>
      <c r="M17" s="109">
        <f>'Target schedule'!S12-L17</f>
        <v>0</v>
      </c>
      <c r="N17" s="45">
        <f>IFERROR(M17/'Target schedule'!S12,0)</f>
        <v>0</v>
      </c>
      <c r="O17" s="114">
        <f t="shared" si="0"/>
        <v>0</v>
      </c>
      <c r="P17" s="109">
        <f>'Target schedule'!T12-O17</f>
        <v>0</v>
      </c>
      <c r="Q17" s="45">
        <f>IFERROR(P17/'Target schedule'!T12,0)</f>
        <v>0</v>
      </c>
    </row>
    <row r="18" spans="2:22" x14ac:dyDescent="0.3">
      <c r="B18" s="89" t="str">
        <f>IF('Target schedule'!C13="","",'Target schedule'!C13)</f>
        <v/>
      </c>
      <c r="C18" s="84"/>
      <c r="D18" s="55" t="str">
        <f>IF(B18="","",'Target schedule'!P13-C18)</f>
        <v/>
      </c>
      <c r="E18" s="45" t="str">
        <f>IF(B18="","",IFERROR(D18/'Target schedule'!P13,0))</f>
        <v/>
      </c>
      <c r="F18" s="84"/>
      <c r="G18" s="55" t="str">
        <f>IF(B18="","",'Target schedule'!Q13-F18)</f>
        <v/>
      </c>
      <c r="H18" s="45" t="str">
        <f>IF(B18="","",IFERROR(G18/'Target schedule'!Q13,0))</f>
        <v/>
      </c>
      <c r="I18" s="110"/>
      <c r="J18" s="109" t="str">
        <f>IF(B18="","",'Target schedule'!R13-I18)</f>
        <v/>
      </c>
      <c r="K18" s="45" t="str">
        <f>IF(B18="","",IFERROR(J18/'Target schedule'!R13,0))</f>
        <v/>
      </c>
      <c r="L18" s="110"/>
      <c r="M18" s="109" t="str">
        <f>IF(B18="","",'Target schedule'!S13-L18)</f>
        <v/>
      </c>
      <c r="N18" s="45" t="str">
        <f>IF(B18="","",IFERROR(M18/'Target schedule'!S13,0))</f>
        <v/>
      </c>
      <c r="O18" s="114" t="str">
        <f t="shared" ref="O18:O22" si="1">IF(B18="","",SUM(C18,F18,I18,L18))</f>
        <v/>
      </c>
      <c r="P18" s="109" t="str">
        <f>IF(B18="","",'Target schedule'!T13-O18)</f>
        <v/>
      </c>
      <c r="Q18" s="45" t="str">
        <f>IF(B18="","",IFERROR(P18/'Target schedule'!T13,0))</f>
        <v/>
      </c>
    </row>
    <row r="19" spans="2:22" x14ac:dyDescent="0.3">
      <c r="B19" s="89" t="str">
        <f>IF('Target schedule'!C14="","",'Target schedule'!C14)</f>
        <v/>
      </c>
      <c r="C19" s="84"/>
      <c r="D19" s="55" t="str">
        <f>IF(B19="","",'Target schedule'!P14-C19)</f>
        <v/>
      </c>
      <c r="E19" s="45" t="str">
        <f>IF(B19="","",IFERROR(D19/'Target schedule'!P14,0))</f>
        <v/>
      </c>
      <c r="F19" s="84"/>
      <c r="G19" s="55" t="str">
        <f>IF(B19="","",'Target schedule'!Q14-F19)</f>
        <v/>
      </c>
      <c r="H19" s="45" t="str">
        <f>IF(B19="","",IFERROR(G19/'Target schedule'!Q14,0))</f>
        <v/>
      </c>
      <c r="I19" s="110"/>
      <c r="J19" s="109" t="str">
        <f>IF(B19="","",'Target schedule'!R14-I19)</f>
        <v/>
      </c>
      <c r="K19" s="45" t="str">
        <f>IF(B19="","",IFERROR(J19/'Target schedule'!R14,0))</f>
        <v/>
      </c>
      <c r="L19" s="110"/>
      <c r="M19" s="109" t="str">
        <f>IF(B19="","",'Target schedule'!S14-L19)</f>
        <v/>
      </c>
      <c r="N19" s="45" t="str">
        <f>IF(B19="","",IFERROR(M19/'Target schedule'!S14,0))</f>
        <v/>
      </c>
      <c r="O19" s="114" t="str">
        <f t="shared" si="1"/>
        <v/>
      </c>
      <c r="P19" s="109" t="str">
        <f>IF(B19="","",'Target schedule'!T14-O19)</f>
        <v/>
      </c>
      <c r="Q19" s="45" t="str">
        <f>IF(B19="","",IFERROR(P19/'Target schedule'!T14,0))</f>
        <v/>
      </c>
    </row>
    <row r="20" spans="2:22" x14ac:dyDescent="0.3">
      <c r="B20" s="89" t="str">
        <f>IF('Target schedule'!C15="","",'Target schedule'!C15)</f>
        <v/>
      </c>
      <c r="C20" s="84"/>
      <c r="D20" s="55" t="str">
        <f>IF(B20="","",'Target schedule'!P15-C20)</f>
        <v/>
      </c>
      <c r="E20" s="45" t="str">
        <f>IF(B20="","",IFERROR(D20/'Target schedule'!P15,0))</f>
        <v/>
      </c>
      <c r="F20" s="84"/>
      <c r="G20" s="55" t="str">
        <f>IF(B20="","",'Target schedule'!Q15-F20)</f>
        <v/>
      </c>
      <c r="H20" s="45" t="str">
        <f>IF(B20="","",IFERROR(G20/'Target schedule'!Q15,0))</f>
        <v/>
      </c>
      <c r="I20" s="110"/>
      <c r="J20" s="109" t="str">
        <f>IF(B20="","",'Target schedule'!R15-I20)</f>
        <v/>
      </c>
      <c r="K20" s="45" t="str">
        <f>IF(B20="","",IFERROR(J20/'Target schedule'!R15,0))</f>
        <v/>
      </c>
      <c r="L20" s="110"/>
      <c r="M20" s="109" t="str">
        <f>IF(B20="","",'Target schedule'!S15-L20)</f>
        <v/>
      </c>
      <c r="N20" s="45" t="str">
        <f>IF(B20="","",IFERROR(M20/'Target schedule'!S15,0))</f>
        <v/>
      </c>
      <c r="O20" s="114" t="str">
        <f t="shared" si="1"/>
        <v/>
      </c>
      <c r="P20" s="109" t="str">
        <f>IF(B20="","",'Target schedule'!T15-O20)</f>
        <v/>
      </c>
      <c r="Q20" s="45" t="str">
        <f>IF(B20="","",IFERROR(P20/'Target schedule'!T15,0))</f>
        <v/>
      </c>
    </row>
    <row r="21" spans="2:22" x14ac:dyDescent="0.3">
      <c r="B21" s="89" t="str">
        <f>IF('Target schedule'!C16="","",'Target schedule'!C16)</f>
        <v/>
      </c>
      <c r="C21" s="162"/>
      <c r="D21" s="55" t="str">
        <f>IF(B21="","",'Target schedule'!P16-C21)</f>
        <v/>
      </c>
      <c r="E21" s="45" t="str">
        <f>IF(B21="","",IFERROR(D21/'Target schedule'!P16,0))</f>
        <v/>
      </c>
      <c r="F21" s="162"/>
      <c r="G21" s="55" t="str">
        <f>IF(B21="","",'Target schedule'!Q16-F21)</f>
        <v/>
      </c>
      <c r="H21" s="45" t="str">
        <f>IF(B21="","",IFERROR(G21/'Target schedule'!Q16,0))</f>
        <v/>
      </c>
      <c r="I21" s="160"/>
      <c r="J21" s="109" t="str">
        <f>IF(B21="","",'Target schedule'!R16-I21)</f>
        <v/>
      </c>
      <c r="K21" s="45" t="str">
        <f>IF(B21="","",IFERROR(J21/'Target schedule'!R16,0))</f>
        <v/>
      </c>
      <c r="L21" s="160"/>
      <c r="M21" s="109" t="str">
        <f>IF(B21="","",'Target schedule'!S16-L21)</f>
        <v/>
      </c>
      <c r="N21" s="45" t="str">
        <f>IF(B21="","",IFERROR(M21/'Target schedule'!S16,0))</f>
        <v/>
      </c>
      <c r="O21" s="114" t="str">
        <f t="shared" si="1"/>
        <v/>
      </c>
      <c r="P21" s="109" t="str">
        <f>IF(B21="","",'Target schedule'!T16-O21)</f>
        <v/>
      </c>
      <c r="Q21" s="45" t="str">
        <f>IF(B21="","",IFERROR(P21/'Target schedule'!T16,0))</f>
        <v/>
      </c>
    </row>
    <row r="22" spans="2:22" ht="15.75" thickBot="1" x14ac:dyDescent="0.35">
      <c r="B22" s="90" t="str">
        <f>IF('Target schedule'!C17="","",'Target schedule'!C17)</f>
        <v/>
      </c>
      <c r="C22" s="85"/>
      <c r="D22" s="56" t="str">
        <f>IF(B22="","",'Target schedule'!P17-C22)</f>
        <v/>
      </c>
      <c r="E22" s="47" t="str">
        <f>IF(B22="","",IFERROR(D22/'Target schedule'!P17,0))</f>
        <v/>
      </c>
      <c r="F22" s="85"/>
      <c r="G22" s="56" t="str">
        <f>IF(B22="","",'Target schedule'!Q17-F22)</f>
        <v/>
      </c>
      <c r="H22" s="47" t="str">
        <f>IF(B22="","",IFERROR(G22/'Target schedule'!Q17,0))</f>
        <v/>
      </c>
      <c r="I22" s="111"/>
      <c r="J22" s="112" t="str">
        <f>IF(B22="","",'Target schedule'!R17-I22)</f>
        <v/>
      </c>
      <c r="K22" s="47" t="str">
        <f>IF(B22="","",IFERROR(J22/'Target schedule'!R17,0))</f>
        <v/>
      </c>
      <c r="L22" s="111"/>
      <c r="M22" s="112" t="str">
        <f>IF(B22="","",'Target schedule'!S17-L22)</f>
        <v/>
      </c>
      <c r="N22" s="47" t="str">
        <f>IF(B22="","",IFERROR(M22/'Target schedule'!S17,0))</f>
        <v/>
      </c>
      <c r="O22" s="115" t="str">
        <f t="shared" si="1"/>
        <v/>
      </c>
      <c r="P22" s="112" t="str">
        <f>IF(B22="","",'Target schedule'!T17-O22)</f>
        <v/>
      </c>
      <c r="Q22" s="47" t="str">
        <f>IF(B22="","",IFERROR(P22/'Target schedule'!T17,0))</f>
        <v/>
      </c>
    </row>
    <row r="23" spans="2:22" ht="17.25" thickTop="1" thickBot="1" x14ac:dyDescent="0.35">
      <c r="B23"/>
      <c r="C23"/>
      <c r="D23"/>
      <c r="E23"/>
      <c r="F23"/>
      <c r="G23"/>
      <c r="H23"/>
      <c r="I23"/>
      <c r="J23"/>
      <c r="K23"/>
      <c r="L23"/>
      <c r="M23"/>
      <c r="N23"/>
      <c r="O23"/>
      <c r="P23"/>
      <c r="Q23"/>
      <c r="R23"/>
      <c r="S23"/>
      <c r="T23"/>
      <c r="U23"/>
      <c r="V23"/>
    </row>
    <row r="24" spans="2:22" ht="17.25" customHeight="1" thickTop="1" thickBot="1" x14ac:dyDescent="0.35">
      <c r="C24" s="254" t="s">
        <v>53</v>
      </c>
      <c r="D24" s="255"/>
      <c r="E24" s="256"/>
      <c r="F24" s="254" t="s">
        <v>44</v>
      </c>
      <c r="G24" s="255"/>
      <c r="H24" s="256"/>
      <c r="I24" s="254" t="s">
        <v>45</v>
      </c>
      <c r="J24" s="255"/>
      <c r="K24" s="256"/>
      <c r="L24" s="255" t="s">
        <v>46</v>
      </c>
      <c r="M24" s="255"/>
      <c r="N24" s="257"/>
      <c r="O24" s="254" t="s">
        <v>59</v>
      </c>
      <c r="P24" s="255"/>
      <c r="Q24" s="256"/>
      <c r="R24"/>
      <c r="S24"/>
      <c r="T24"/>
      <c r="U24"/>
      <c r="V24"/>
    </row>
    <row r="25" spans="2:22" ht="17.25" thickTop="1" thickBot="1" x14ac:dyDescent="0.35">
      <c r="B25" s="38" t="s">
        <v>13</v>
      </c>
      <c r="C25" s="67" t="s">
        <v>48</v>
      </c>
      <c r="D25" s="40" t="s">
        <v>49</v>
      </c>
      <c r="E25" s="41" t="s">
        <v>50</v>
      </c>
      <c r="F25" s="67" t="s">
        <v>48</v>
      </c>
      <c r="G25" s="40" t="s">
        <v>49</v>
      </c>
      <c r="H25" s="41" t="s">
        <v>50</v>
      </c>
      <c r="I25" s="39" t="s">
        <v>48</v>
      </c>
      <c r="J25" s="40" t="s">
        <v>49</v>
      </c>
      <c r="K25" s="41" t="s">
        <v>50</v>
      </c>
      <c r="L25" s="39" t="s">
        <v>48</v>
      </c>
      <c r="M25" s="40" t="s">
        <v>49</v>
      </c>
      <c r="N25" s="41" t="s">
        <v>50</v>
      </c>
      <c r="O25" s="39" t="s">
        <v>48</v>
      </c>
      <c r="P25" s="40" t="s">
        <v>49</v>
      </c>
      <c r="Q25" s="41" t="s">
        <v>50</v>
      </c>
      <c r="R25"/>
      <c r="S25"/>
      <c r="T25"/>
      <c r="U25"/>
      <c r="V25"/>
    </row>
    <row r="26" spans="2:22" ht="30.75" thickTop="1" x14ac:dyDescent="0.3">
      <c r="B26" s="161" t="str">
        <f>'Target schedule'!C21</f>
        <v>Number aged under 25 years of age who gain basic skills on leaving</v>
      </c>
      <c r="C26" s="68"/>
      <c r="D26" s="53">
        <f>'Target schedule'!P21-C26</f>
        <v>0</v>
      </c>
      <c r="E26" s="43">
        <f>IFERROR(D26/'Target schedule'!P21,0)</f>
        <v>0</v>
      </c>
      <c r="F26" s="68"/>
      <c r="G26" s="53">
        <f>'Target schedule'!Q21-F26</f>
        <v>0</v>
      </c>
      <c r="H26" s="43">
        <f>IFERROR(G26/'Target schedule'!Q21,0)</f>
        <v>0</v>
      </c>
      <c r="I26" s="106"/>
      <c r="J26" s="107">
        <f>'Target schedule'!R21-I26</f>
        <v>0</v>
      </c>
      <c r="K26" s="43">
        <f>IFERROR(J26/'Target schedule'!R21,0)</f>
        <v>0</v>
      </c>
      <c r="L26" s="106"/>
      <c r="M26" s="107">
        <f>'Target schedule'!S21-L26</f>
        <v>0</v>
      </c>
      <c r="N26" s="43">
        <f>IFERROR(M26/'Target schedule'!S21,0)</f>
        <v>0</v>
      </c>
      <c r="O26" s="113">
        <f>SUM(C26,F26,I26,L26)</f>
        <v>0</v>
      </c>
      <c r="P26" s="107">
        <f>'Target schedule'!T21-O26</f>
        <v>0</v>
      </c>
      <c r="Q26" s="43">
        <f>IFERROR(P26/'Target schedule'!T21,0)</f>
        <v>0</v>
      </c>
      <c r="R26"/>
      <c r="S26"/>
      <c r="T26"/>
      <c r="U26"/>
      <c r="V26"/>
    </row>
    <row r="27" spans="2:22" ht="60" x14ac:dyDescent="0.3">
      <c r="B27" s="48" t="str">
        <f>'Target schedule'!C22</f>
        <v>Number aged under 25 years of age who move into employment, including self-employment, or education or training on leaving</v>
      </c>
      <c r="C27" s="69"/>
      <c r="D27" s="55">
        <f>'Target schedule'!P22-C27</f>
        <v>0</v>
      </c>
      <c r="E27" s="45">
        <f>IFERROR(D27/'Target schedule'!P22,0)</f>
        <v>0</v>
      </c>
      <c r="F27" s="69"/>
      <c r="G27" s="55">
        <f>'Target schedule'!Q22-F27</f>
        <v>0</v>
      </c>
      <c r="H27" s="45">
        <f>IFERROR(G27/'Target schedule'!Q22,0)</f>
        <v>0</v>
      </c>
      <c r="I27" s="108"/>
      <c r="J27" s="109">
        <f>'Target schedule'!R22-I27</f>
        <v>0</v>
      </c>
      <c r="K27" s="45">
        <f>IFERROR(J27/'Target schedule'!R22,0)</f>
        <v>0</v>
      </c>
      <c r="L27" s="108"/>
      <c r="M27" s="109">
        <f>'Target schedule'!S22-L27</f>
        <v>0</v>
      </c>
      <c r="N27" s="45">
        <f>IFERROR(M27/'Target schedule'!S22,0)</f>
        <v>0</v>
      </c>
      <c r="O27" s="114">
        <f t="shared" ref="O27" si="2">SUM(C27,F27,I27,L27)</f>
        <v>0</v>
      </c>
      <c r="P27" s="109">
        <f>'Target schedule'!T22-O27</f>
        <v>0</v>
      </c>
      <c r="Q27" s="45">
        <f>IFERROR(P27/'Target schedule'!T22,0)</f>
        <v>0</v>
      </c>
      <c r="R27"/>
      <c r="S27"/>
      <c r="T27"/>
      <c r="U27"/>
      <c r="V27"/>
    </row>
    <row r="28" spans="2:22" ht="54.95" customHeight="1" x14ac:dyDescent="0.3">
      <c r="B28" s="48" t="str">
        <f>IF('Target schedule'!C23="","",'Target schedule'!C23)</f>
        <v/>
      </c>
      <c r="C28" s="69"/>
      <c r="D28" s="55" t="str">
        <f>IF(B28="","",'Target schedule'!P23-C28)</f>
        <v/>
      </c>
      <c r="E28" s="45" t="str">
        <f>IF(B28="","",IFERROR(D28/'Target schedule'!P23,0))</f>
        <v/>
      </c>
      <c r="F28" s="69"/>
      <c r="G28" s="55" t="str">
        <f>IF(B28="","",'Target schedule'!Q23-F28)</f>
        <v/>
      </c>
      <c r="H28" s="45" t="str">
        <f>IF(B28="","",IFERROR(G28/'Target schedule'!Q23,0))</f>
        <v/>
      </c>
      <c r="I28" s="108"/>
      <c r="J28" s="109" t="str">
        <f>IF(B28="","",'Target schedule'!R23-I28)</f>
        <v/>
      </c>
      <c r="K28" s="45" t="str">
        <f>IF(B28="","",IFERROR(J28/'Target schedule'!R23,0))</f>
        <v/>
      </c>
      <c r="L28" s="108"/>
      <c r="M28" s="109" t="str">
        <f>IF(B28="","",'Target schedule'!S23-L28)</f>
        <v/>
      </c>
      <c r="N28" s="45" t="str">
        <f>IF(B28="","",IFERROR(M28/'Target schedule'!S23,0))</f>
        <v/>
      </c>
      <c r="O28" s="114" t="str">
        <f>IF(B28="","",SUM(C28,F28,I28,L28))</f>
        <v/>
      </c>
      <c r="P28" s="109" t="str">
        <f>IF(B28="","",'Target schedule'!T23-O28)</f>
        <v/>
      </c>
      <c r="Q28" s="45" t="str">
        <f>IF(B28="","",IFERROR(P28/'Target schedule'!T23,0))</f>
        <v/>
      </c>
      <c r="R28"/>
      <c r="S28"/>
      <c r="T28"/>
      <c r="U28"/>
      <c r="V28"/>
    </row>
    <row r="29" spans="2:22" ht="54.95" customHeight="1" x14ac:dyDescent="0.3">
      <c r="B29" s="48" t="str">
        <f>IF('Target schedule'!C24="","",'Target schedule'!C24)</f>
        <v/>
      </c>
      <c r="C29" s="69"/>
      <c r="D29" s="55" t="str">
        <f>IF(B29="","",'Target schedule'!P24-C29)</f>
        <v/>
      </c>
      <c r="E29" s="45" t="str">
        <f>IF(B29="","",IFERROR(D29/'Target schedule'!P24,0))</f>
        <v/>
      </c>
      <c r="F29" s="69"/>
      <c r="G29" s="55" t="str">
        <f>IF(B29="","",'Target schedule'!Q24-F29)</f>
        <v/>
      </c>
      <c r="H29" s="45" t="str">
        <f>IF(B29="","",IFERROR(G29/'Target schedule'!Q24,0))</f>
        <v/>
      </c>
      <c r="I29" s="108"/>
      <c r="J29" s="109" t="str">
        <f>IF(B29="","",'Target schedule'!R24-I29)</f>
        <v/>
      </c>
      <c r="K29" s="45" t="str">
        <f>IF(B29="","",IFERROR(J29/'Target schedule'!R24,0))</f>
        <v/>
      </c>
      <c r="L29" s="108"/>
      <c r="M29" s="109" t="str">
        <f>IF(B29="","",'Target schedule'!S24-L29)</f>
        <v/>
      </c>
      <c r="N29" s="45" t="str">
        <f>IF(B29="","",IFERROR(M29/'Target schedule'!S24,0))</f>
        <v/>
      </c>
      <c r="O29" s="114" t="str">
        <f t="shared" ref="O29:O31" si="3">IF(B29="","",SUM(C29,F29,I29,L29))</f>
        <v/>
      </c>
      <c r="P29" s="109" t="str">
        <f>IF(B29="","",'Target schedule'!T24-O29)</f>
        <v/>
      </c>
      <c r="Q29" s="45" t="str">
        <f>IF(B29="","",IFERROR(P29/'Target schedule'!T24,0))</f>
        <v/>
      </c>
      <c r="R29"/>
      <c r="S29"/>
      <c r="T29"/>
      <c r="U29"/>
      <c r="V29"/>
    </row>
    <row r="30" spans="2:22" ht="54.95" customHeight="1" x14ac:dyDescent="0.3">
      <c r="B30" s="48" t="str">
        <f>IF('Target schedule'!C25="","",'Target schedule'!C25)</f>
        <v/>
      </c>
      <c r="C30" s="69"/>
      <c r="D30" s="55" t="str">
        <f>IF(B30="","",'Target schedule'!P25-C30)</f>
        <v/>
      </c>
      <c r="E30" s="45" t="str">
        <f>IF(B30="","",IFERROR(D30/'Target schedule'!P25,0))</f>
        <v/>
      </c>
      <c r="F30" s="69"/>
      <c r="G30" s="55" t="str">
        <f>IF(B30="","",'Target schedule'!Q25-F30)</f>
        <v/>
      </c>
      <c r="H30" s="45" t="str">
        <f>IF(B30="","",IFERROR(G30/'Target schedule'!Q25,0))</f>
        <v/>
      </c>
      <c r="I30" s="108"/>
      <c r="J30" s="109" t="str">
        <f>IF(B30="","",'Target schedule'!R25-I30)</f>
        <v/>
      </c>
      <c r="K30" s="45" t="str">
        <f>IF(B30="","",IFERROR(J30/'Target schedule'!R25,0))</f>
        <v/>
      </c>
      <c r="L30" s="108"/>
      <c r="M30" s="109" t="str">
        <f>IF(B30="","",'Target schedule'!S25-L30)</f>
        <v/>
      </c>
      <c r="N30" s="45" t="str">
        <f>IF(B30="","",IFERROR(M30/'Target schedule'!S25,0))</f>
        <v/>
      </c>
      <c r="O30" s="114" t="str">
        <f t="shared" si="3"/>
        <v/>
      </c>
      <c r="P30" s="109" t="str">
        <f>IF(B30="","",'Target schedule'!T25-O30)</f>
        <v/>
      </c>
      <c r="Q30" s="45" t="str">
        <f>IF(B30="","",IFERROR(P30/'Target schedule'!T25,0))</f>
        <v/>
      </c>
      <c r="R30"/>
      <c r="S30"/>
      <c r="T30"/>
      <c r="U30"/>
      <c r="V30"/>
    </row>
    <row r="31" spans="2:22" ht="54.95" customHeight="1" thickBot="1" x14ac:dyDescent="0.35">
      <c r="B31" s="86" t="str">
        <f>IF('Target schedule'!C26="","",'Target schedule'!C26)</f>
        <v/>
      </c>
      <c r="C31" s="64"/>
      <c r="D31" s="56" t="str">
        <f>IF(B31="","",'Target schedule'!P26-C31)</f>
        <v/>
      </c>
      <c r="E31" s="47" t="str">
        <f>IF(B31="","",IFERROR(D31/'Target schedule'!P26,0))</f>
        <v/>
      </c>
      <c r="F31" s="64"/>
      <c r="G31" s="56" t="str">
        <f>IF(B31="","",'Target schedule'!Q26-F31)</f>
        <v/>
      </c>
      <c r="H31" s="47" t="str">
        <f>IF(B31="","",IFERROR(G31/'Target schedule'!Q26,0))</f>
        <v/>
      </c>
      <c r="I31" s="116"/>
      <c r="J31" s="112" t="str">
        <f>IF(B31="","",'Target schedule'!R26-I31)</f>
        <v/>
      </c>
      <c r="K31" s="47" t="str">
        <f>IF(B31="","",IFERROR(J31/'Target schedule'!R26,0))</f>
        <v/>
      </c>
      <c r="L31" s="116"/>
      <c r="M31" s="112" t="str">
        <f>IF(B31="","",'Target schedule'!S26-L31)</f>
        <v/>
      </c>
      <c r="N31" s="47" t="str">
        <f>IF(B31="","",IFERROR(M31/'Target schedule'!S26,0))</f>
        <v/>
      </c>
      <c r="O31" s="115" t="str">
        <f t="shared" si="3"/>
        <v/>
      </c>
      <c r="P31" s="112" t="str">
        <f>IF(B31="","",'Target schedule'!T26-O31)</f>
        <v/>
      </c>
      <c r="Q31" s="47" t="str">
        <f>IF(B31="","",IFERROR(P31/'Target schedule'!T26,0))</f>
        <v/>
      </c>
      <c r="R31"/>
      <c r="S31"/>
      <c r="T31"/>
      <c r="U31"/>
      <c r="V31"/>
    </row>
    <row r="32" spans="2:22" ht="17.25" thickTop="1" thickBot="1" x14ac:dyDescent="0.35">
      <c r="B32"/>
      <c r="C32"/>
      <c r="D32"/>
      <c r="E32"/>
      <c r="F32"/>
      <c r="G32"/>
      <c r="H32"/>
      <c r="I32"/>
      <c r="J32"/>
      <c r="K32"/>
      <c r="L32"/>
      <c r="M32"/>
      <c r="N32"/>
      <c r="O32"/>
      <c r="P32"/>
      <c r="Q32"/>
      <c r="R32"/>
      <c r="S32"/>
      <c r="T32"/>
      <c r="U32"/>
      <c r="V32"/>
    </row>
    <row r="33" spans="1:22" ht="15.75" customHeight="1" thickTop="1" thickBot="1" x14ac:dyDescent="0.35">
      <c r="A33" s="70"/>
      <c r="B33" s="71"/>
      <c r="C33" s="254" t="s">
        <v>53</v>
      </c>
      <c r="D33" s="255"/>
      <c r="E33" s="256"/>
      <c r="F33" s="254" t="s">
        <v>44</v>
      </c>
      <c r="G33" s="255"/>
      <c r="H33" s="256"/>
      <c r="I33" s="254" t="s">
        <v>45</v>
      </c>
      <c r="J33" s="255"/>
      <c r="K33" s="256"/>
      <c r="L33" s="255" t="s">
        <v>46</v>
      </c>
      <c r="M33" s="255"/>
      <c r="N33" s="257"/>
      <c r="O33" s="254" t="s">
        <v>59</v>
      </c>
      <c r="P33" s="255"/>
      <c r="Q33" s="256"/>
      <c r="R33"/>
      <c r="S33"/>
      <c r="T33"/>
      <c r="U33"/>
    </row>
    <row r="34" spans="1:22" ht="15.75" customHeight="1" thickTop="1" thickBot="1" x14ac:dyDescent="0.35">
      <c r="B34" s="38" t="s">
        <v>38</v>
      </c>
      <c r="C34" s="39" t="s">
        <v>48</v>
      </c>
      <c r="D34" s="40" t="s">
        <v>49</v>
      </c>
      <c r="E34" s="41" t="s">
        <v>50</v>
      </c>
      <c r="F34" s="39" t="s">
        <v>48</v>
      </c>
      <c r="G34" s="40" t="s">
        <v>49</v>
      </c>
      <c r="H34" s="41" t="s">
        <v>50</v>
      </c>
      <c r="I34" s="39" t="s">
        <v>48</v>
      </c>
      <c r="J34" s="40" t="s">
        <v>49</v>
      </c>
      <c r="K34" s="41" t="s">
        <v>50</v>
      </c>
      <c r="L34" s="39" t="s">
        <v>48</v>
      </c>
      <c r="M34" s="40" t="s">
        <v>49</v>
      </c>
      <c r="N34" s="41" t="s">
        <v>50</v>
      </c>
      <c r="O34" s="39" t="s">
        <v>48</v>
      </c>
      <c r="P34" s="40" t="s">
        <v>49</v>
      </c>
      <c r="Q34" s="41" t="s">
        <v>50</v>
      </c>
    </row>
    <row r="35" spans="1:22" ht="15.75" customHeight="1" thickTop="1" x14ac:dyDescent="0.3">
      <c r="B35" s="42" t="str">
        <f>IF('Target schedule'!D30="","",'Target schedule'!D30)</f>
        <v/>
      </c>
      <c r="C35" s="106"/>
      <c r="D35" s="107">
        <f>'Target schedule'!P30-C35</f>
        <v>0</v>
      </c>
      <c r="E35" s="43">
        <f>IFERROR(D35/'Target schedule'!P30,0)</f>
        <v>0</v>
      </c>
      <c r="F35" s="106"/>
      <c r="G35" s="107">
        <f>'Target schedule'!Q30-F35</f>
        <v>0</v>
      </c>
      <c r="H35" s="43">
        <f>IFERROR(G35/'Target schedule'!Q30,0)</f>
        <v>0</v>
      </c>
      <c r="I35" s="106"/>
      <c r="J35" s="107">
        <f>'Target schedule'!R30-I35</f>
        <v>0</v>
      </c>
      <c r="K35" s="43">
        <f>IFERROR(J35/'Target schedule'!R30,0)</f>
        <v>0</v>
      </c>
      <c r="L35" s="106"/>
      <c r="M35" s="107">
        <f>'Target schedule'!S30-L35</f>
        <v>0</v>
      </c>
      <c r="N35" s="43">
        <f>IFERROR(M35/'Target schedule'!S30,0)</f>
        <v>0</v>
      </c>
      <c r="O35" s="113">
        <f>SUM(C35,F35,I35,L35)</f>
        <v>0</v>
      </c>
      <c r="P35" s="107">
        <f>'Target schedule'!T30-O35</f>
        <v>0</v>
      </c>
      <c r="Q35" s="43">
        <f>IFERROR(P35/'Target schedule'!T30,0)</f>
        <v>0</v>
      </c>
    </row>
    <row r="36" spans="1:22" ht="15.75" customHeight="1" x14ac:dyDescent="0.3">
      <c r="B36" s="44" t="str">
        <f>IF('Target schedule'!D31="","",'Target schedule'!D31)</f>
        <v/>
      </c>
      <c r="C36" s="108"/>
      <c r="D36" s="109">
        <f>'Target schedule'!P31-C36</f>
        <v>0</v>
      </c>
      <c r="E36" s="45">
        <f>IFERROR(D36/'Target schedule'!P31,0)</f>
        <v>0</v>
      </c>
      <c r="F36" s="108"/>
      <c r="G36" s="109">
        <f>'Target schedule'!Q31-F36</f>
        <v>0</v>
      </c>
      <c r="H36" s="45">
        <f>IFERROR(G36/'Target schedule'!Q31,0)</f>
        <v>0</v>
      </c>
      <c r="I36" s="108"/>
      <c r="J36" s="109">
        <f>'Target schedule'!R31-I36</f>
        <v>0</v>
      </c>
      <c r="K36" s="45">
        <f>IFERROR(J36/'Target schedule'!R31,0)</f>
        <v>0</v>
      </c>
      <c r="L36" s="108"/>
      <c r="M36" s="109">
        <f>'Target schedule'!S31-L36</f>
        <v>0</v>
      </c>
      <c r="N36" s="45">
        <f>IFERROR(M36/'Target schedule'!S31,0)</f>
        <v>0</v>
      </c>
      <c r="O36" s="114">
        <f t="shared" ref="O36:O40" si="4">SUM(C36,F36,I36,L36)</f>
        <v>0</v>
      </c>
      <c r="P36" s="109">
        <f>'Target schedule'!T31-O36</f>
        <v>0</v>
      </c>
      <c r="Q36" s="45">
        <f>IFERROR(P36/'Target schedule'!T31,0)</f>
        <v>0</v>
      </c>
    </row>
    <row r="37" spans="1:22" ht="15.75" customHeight="1" x14ac:dyDescent="0.3">
      <c r="B37" s="44" t="str">
        <f>IF('Target schedule'!D32="","",'Target schedule'!D32)</f>
        <v/>
      </c>
      <c r="C37" s="108"/>
      <c r="D37" s="109">
        <f>'Target schedule'!P32-C37</f>
        <v>0</v>
      </c>
      <c r="E37" s="45">
        <f>IFERROR(D37/'Target schedule'!P32,0)</f>
        <v>0</v>
      </c>
      <c r="F37" s="108"/>
      <c r="G37" s="109">
        <f>'Target schedule'!Q32-F37</f>
        <v>0</v>
      </c>
      <c r="H37" s="45">
        <f>IFERROR(G37/'Target schedule'!Q32,0)</f>
        <v>0</v>
      </c>
      <c r="I37" s="108"/>
      <c r="J37" s="109">
        <f>'Target schedule'!R32-I37</f>
        <v>0</v>
      </c>
      <c r="K37" s="45">
        <f>IFERROR(J37/'Target schedule'!R32,0)</f>
        <v>0</v>
      </c>
      <c r="L37" s="108"/>
      <c r="M37" s="109">
        <f>'Target schedule'!S32-L37</f>
        <v>0</v>
      </c>
      <c r="N37" s="45">
        <f>IFERROR(M37/'Target schedule'!S32,0)</f>
        <v>0</v>
      </c>
      <c r="O37" s="114">
        <f t="shared" si="4"/>
        <v>0</v>
      </c>
      <c r="P37" s="109">
        <f>'Target schedule'!T32-O37</f>
        <v>0</v>
      </c>
      <c r="Q37" s="45">
        <f>IFERROR(P37/'Target schedule'!T32,0)</f>
        <v>0</v>
      </c>
    </row>
    <row r="38" spans="1:22" ht="15.75" customHeight="1" x14ac:dyDescent="0.3">
      <c r="B38" s="44" t="str">
        <f>IF('Target schedule'!D33="","",'Target schedule'!D33)</f>
        <v/>
      </c>
      <c r="C38" s="108"/>
      <c r="D38" s="109">
        <f>'Target schedule'!P33-C38</f>
        <v>0</v>
      </c>
      <c r="E38" s="45">
        <f>IFERROR(D38/'Target schedule'!P33,0)</f>
        <v>0</v>
      </c>
      <c r="F38" s="108"/>
      <c r="G38" s="109">
        <f>'Target schedule'!Q33-F38</f>
        <v>0</v>
      </c>
      <c r="H38" s="45">
        <f>IFERROR(G38/'Target schedule'!Q33,0)</f>
        <v>0</v>
      </c>
      <c r="I38" s="108"/>
      <c r="J38" s="109">
        <f>'Target schedule'!R33-I38</f>
        <v>0</v>
      </c>
      <c r="K38" s="45">
        <f>IFERROR(J38/'Target schedule'!R33,0)</f>
        <v>0</v>
      </c>
      <c r="L38" s="108"/>
      <c r="M38" s="109">
        <f>'Target schedule'!S33-L38</f>
        <v>0</v>
      </c>
      <c r="N38" s="45">
        <f>IFERROR(M38/'Target schedule'!S33,0)</f>
        <v>0</v>
      </c>
      <c r="O38" s="114">
        <f t="shared" si="4"/>
        <v>0</v>
      </c>
      <c r="P38" s="109">
        <f>'Target schedule'!T33-O38</f>
        <v>0</v>
      </c>
      <c r="Q38" s="45">
        <f>IFERROR(P38/'Target schedule'!T33,0)</f>
        <v>0</v>
      </c>
    </row>
    <row r="39" spans="1:22" ht="15.75" customHeight="1" x14ac:dyDescent="0.3">
      <c r="B39" s="44" t="str">
        <f>IF('Target schedule'!D34="","",'Target schedule'!D34)</f>
        <v/>
      </c>
      <c r="C39" s="108"/>
      <c r="D39" s="109">
        <f>'Target schedule'!P34-C39</f>
        <v>0</v>
      </c>
      <c r="E39" s="45">
        <f>IFERROR(D39/'Target schedule'!P34,0)</f>
        <v>0</v>
      </c>
      <c r="F39" s="108"/>
      <c r="G39" s="109">
        <f>'Target schedule'!Q34-F39</f>
        <v>0</v>
      </c>
      <c r="H39" s="45">
        <f>IFERROR(G39/'Target schedule'!Q34,0)</f>
        <v>0</v>
      </c>
      <c r="I39" s="108"/>
      <c r="J39" s="109">
        <f>'Target schedule'!R34-I39</f>
        <v>0</v>
      </c>
      <c r="K39" s="45">
        <f>IFERROR(J39/'Target schedule'!R34,0)</f>
        <v>0</v>
      </c>
      <c r="L39" s="108"/>
      <c r="M39" s="109">
        <f>'Target schedule'!S34-L39</f>
        <v>0</v>
      </c>
      <c r="N39" s="45">
        <f>IFERROR(M39/'Target schedule'!S34,0)</f>
        <v>0</v>
      </c>
      <c r="O39" s="114">
        <f t="shared" si="4"/>
        <v>0</v>
      </c>
      <c r="P39" s="109">
        <f>'Target schedule'!T34-O39</f>
        <v>0</v>
      </c>
      <c r="Q39" s="45">
        <f>IFERROR(P39/'Target schedule'!T34,0)</f>
        <v>0</v>
      </c>
    </row>
    <row r="40" spans="1:22" ht="15.75" customHeight="1" thickBot="1" x14ac:dyDescent="0.35">
      <c r="B40" s="46" t="str">
        <f>IF('Target schedule'!D35="","",'Target schedule'!D35)</f>
        <v/>
      </c>
      <c r="C40" s="116"/>
      <c r="D40" s="112">
        <f>'Target schedule'!P35-C40</f>
        <v>0</v>
      </c>
      <c r="E40" s="47">
        <f>IFERROR(D40/'Target schedule'!P35,0)</f>
        <v>0</v>
      </c>
      <c r="F40" s="116"/>
      <c r="G40" s="112">
        <f>'Target schedule'!Q35-F40</f>
        <v>0</v>
      </c>
      <c r="H40" s="47">
        <f>IFERROR(G40/'Target schedule'!Q35,0)</f>
        <v>0</v>
      </c>
      <c r="I40" s="116"/>
      <c r="J40" s="112">
        <f>'Target schedule'!R35-I40</f>
        <v>0</v>
      </c>
      <c r="K40" s="47">
        <f>IFERROR(J40/'Target schedule'!R35,0)</f>
        <v>0</v>
      </c>
      <c r="L40" s="116"/>
      <c r="M40" s="112">
        <f>'Target schedule'!S35-L40</f>
        <v>0</v>
      </c>
      <c r="N40" s="47">
        <f>IFERROR(M40/'Target schedule'!S35,0)</f>
        <v>0</v>
      </c>
      <c r="O40" s="115">
        <f t="shared" si="4"/>
        <v>0</v>
      </c>
      <c r="P40" s="112">
        <f>'Target schedule'!T35-O40</f>
        <v>0</v>
      </c>
      <c r="Q40" s="47">
        <f>IFERROR(P40/'Target schedule'!T35,0)</f>
        <v>0</v>
      </c>
    </row>
    <row r="41" spans="1:22" ht="17.25" thickTop="1" thickBot="1" x14ac:dyDescent="0.35">
      <c r="B41"/>
      <c r="C41"/>
      <c r="D41"/>
      <c r="E41"/>
      <c r="F41"/>
      <c r="G41"/>
      <c r="H41"/>
      <c r="I41"/>
      <c r="J41"/>
      <c r="K41"/>
      <c r="L41"/>
      <c r="M41"/>
      <c r="N41"/>
      <c r="O41"/>
      <c r="P41"/>
      <c r="Q41"/>
      <c r="R41"/>
      <c r="S41"/>
      <c r="T41"/>
      <c r="U41"/>
      <c r="V41"/>
    </row>
    <row r="42" spans="1:22" ht="15.75" customHeight="1" thickTop="1" thickBot="1" x14ac:dyDescent="0.35">
      <c r="C42" s="254" t="s">
        <v>53</v>
      </c>
      <c r="D42" s="255"/>
      <c r="E42" s="256"/>
      <c r="F42" s="254" t="s">
        <v>44</v>
      </c>
      <c r="G42" s="255"/>
      <c r="H42" s="256"/>
      <c r="I42" s="254" t="s">
        <v>45</v>
      </c>
      <c r="J42" s="255"/>
      <c r="K42" s="256"/>
      <c r="L42" s="255" t="s">
        <v>46</v>
      </c>
      <c r="M42" s="255"/>
      <c r="N42" s="257"/>
      <c r="O42" s="254" t="s">
        <v>59</v>
      </c>
      <c r="P42" s="255"/>
      <c r="Q42" s="256"/>
      <c r="R42"/>
      <c r="S42"/>
      <c r="T42"/>
      <c r="U42"/>
    </row>
    <row r="43" spans="1:22" ht="15.75" customHeight="1" thickTop="1" thickBot="1" x14ac:dyDescent="0.35">
      <c r="B43" s="38" t="s">
        <v>39</v>
      </c>
      <c r="C43" s="39" t="s">
        <v>48</v>
      </c>
      <c r="D43" s="40" t="s">
        <v>49</v>
      </c>
      <c r="E43" s="41" t="s">
        <v>50</v>
      </c>
      <c r="F43" s="39" t="s">
        <v>48</v>
      </c>
      <c r="G43" s="40" t="s">
        <v>49</v>
      </c>
      <c r="H43" s="41" t="s">
        <v>50</v>
      </c>
      <c r="I43" s="39" t="s">
        <v>48</v>
      </c>
      <c r="J43" s="40" t="s">
        <v>49</v>
      </c>
      <c r="K43" s="41" t="s">
        <v>50</v>
      </c>
      <c r="L43" s="39" t="s">
        <v>48</v>
      </c>
      <c r="M43" s="40" t="s">
        <v>49</v>
      </c>
      <c r="N43" s="41" t="s">
        <v>50</v>
      </c>
      <c r="O43" s="39" t="s">
        <v>48</v>
      </c>
      <c r="P43" s="40" t="s">
        <v>49</v>
      </c>
      <c r="Q43" s="41" t="s">
        <v>50</v>
      </c>
    </row>
    <row r="44" spans="1:22" ht="15.75" customHeight="1" thickTop="1" x14ac:dyDescent="0.3">
      <c r="B44" s="42" t="str">
        <f>IF('Target schedule'!D37="","",'Target schedule'!D37)</f>
        <v/>
      </c>
      <c r="C44" s="60"/>
      <c r="D44" s="57">
        <f>'Target schedule'!P37-C44</f>
        <v>0</v>
      </c>
      <c r="E44" s="43">
        <f>IFERROR(D44/'Target schedule'!P37,0)</f>
        <v>0</v>
      </c>
      <c r="F44" s="106"/>
      <c r="G44" s="107">
        <f>'Target schedule'!Q37-F44</f>
        <v>0</v>
      </c>
      <c r="H44" s="43">
        <f>IFERROR(G44/'Target schedule'!Q37,0)</f>
        <v>0</v>
      </c>
      <c r="I44" s="106"/>
      <c r="J44" s="107">
        <f>'Target schedule'!R37-I44</f>
        <v>0</v>
      </c>
      <c r="K44" s="43">
        <f>IFERROR(J44/'Target schedule'!R37,0)</f>
        <v>0</v>
      </c>
      <c r="L44" s="106"/>
      <c r="M44" s="107">
        <f>'Target schedule'!S37-L44</f>
        <v>0</v>
      </c>
      <c r="N44" s="43">
        <f>IFERROR(M44/'Target schedule'!S37,0)</f>
        <v>0</v>
      </c>
      <c r="O44" s="113">
        <f>SUM(C44,F44,I44,L44)</f>
        <v>0</v>
      </c>
      <c r="P44" s="107">
        <f>'Target schedule'!T37-O44</f>
        <v>0</v>
      </c>
      <c r="Q44" s="43">
        <f>IFERROR(P44/'Target schedule'!T37,0)</f>
        <v>0</v>
      </c>
    </row>
    <row r="45" spans="1:22" ht="15.75" customHeight="1" x14ac:dyDescent="0.3">
      <c r="B45" s="44" t="str">
        <f>IF('Target schedule'!D38="","",'Target schedule'!D38)</f>
        <v/>
      </c>
      <c r="C45" s="61"/>
      <c r="D45" s="62">
        <f>'Target schedule'!P38-C45</f>
        <v>0</v>
      </c>
      <c r="E45" s="45">
        <f>IFERROR(D45/'Target schedule'!P38,0)</f>
        <v>0</v>
      </c>
      <c r="F45" s="108"/>
      <c r="G45" s="109">
        <f>'Target schedule'!Q38-F45</f>
        <v>0</v>
      </c>
      <c r="H45" s="45">
        <f>IFERROR(G45/'Target schedule'!Q38,0)</f>
        <v>0</v>
      </c>
      <c r="I45" s="108"/>
      <c r="J45" s="109">
        <f>'Target schedule'!R38-I45</f>
        <v>0</v>
      </c>
      <c r="K45" s="45">
        <f>IFERROR(J45/'Target schedule'!R38,0)</f>
        <v>0</v>
      </c>
      <c r="L45" s="108"/>
      <c r="M45" s="109">
        <f>'Target schedule'!S38-L45</f>
        <v>0</v>
      </c>
      <c r="N45" s="45">
        <f>IFERROR(M45/'Target schedule'!S38,0)</f>
        <v>0</v>
      </c>
      <c r="O45" s="114">
        <f t="shared" ref="O45:O49" si="5">SUM(C45,F45,I45,L45)</f>
        <v>0</v>
      </c>
      <c r="P45" s="109">
        <f>'Target schedule'!T38-O45</f>
        <v>0</v>
      </c>
      <c r="Q45" s="45">
        <f>IFERROR(P45/'Target schedule'!T38,0)</f>
        <v>0</v>
      </c>
    </row>
    <row r="46" spans="1:22" ht="15.75" customHeight="1" x14ac:dyDescent="0.3">
      <c r="B46" s="44" t="str">
        <f>IF('Target schedule'!D39="","",'Target schedule'!D39)</f>
        <v/>
      </c>
      <c r="C46" s="61"/>
      <c r="D46" s="62">
        <f>'Target schedule'!P39-C46</f>
        <v>0</v>
      </c>
      <c r="E46" s="45">
        <f>IFERROR(D46/'Target schedule'!P39,0)</f>
        <v>0</v>
      </c>
      <c r="F46" s="108"/>
      <c r="G46" s="109">
        <f>'Target schedule'!Q39-F46</f>
        <v>0</v>
      </c>
      <c r="H46" s="45">
        <f>IFERROR(G46/'Target schedule'!Q39,0)</f>
        <v>0</v>
      </c>
      <c r="I46" s="108"/>
      <c r="J46" s="109">
        <f>'Target schedule'!R39-I46</f>
        <v>0</v>
      </c>
      <c r="K46" s="45">
        <f>IFERROR(J46/'Target schedule'!R39,0)</f>
        <v>0</v>
      </c>
      <c r="L46" s="108"/>
      <c r="M46" s="109">
        <f>'Target schedule'!S39-L46</f>
        <v>0</v>
      </c>
      <c r="N46" s="45">
        <f>IFERROR(M46/'Target schedule'!S39,0)</f>
        <v>0</v>
      </c>
      <c r="O46" s="114">
        <f t="shared" si="5"/>
        <v>0</v>
      </c>
      <c r="P46" s="109">
        <f>'Target schedule'!T39-O46</f>
        <v>0</v>
      </c>
      <c r="Q46" s="45">
        <f>IFERROR(P46/'Target schedule'!T39,0)</f>
        <v>0</v>
      </c>
    </row>
    <row r="47" spans="1:22" ht="15.75" customHeight="1" x14ac:dyDescent="0.3">
      <c r="B47" s="44" t="str">
        <f>IF('Target schedule'!D40="","",'Target schedule'!D40)</f>
        <v/>
      </c>
      <c r="C47" s="61"/>
      <c r="D47" s="62">
        <f>'Target schedule'!P40-C47</f>
        <v>0</v>
      </c>
      <c r="E47" s="45">
        <f>IFERROR(D47/'Target schedule'!P40,0)</f>
        <v>0</v>
      </c>
      <c r="F47" s="108"/>
      <c r="G47" s="109">
        <f>'Target schedule'!Q40-F47</f>
        <v>0</v>
      </c>
      <c r="H47" s="45">
        <f>IFERROR(G47/'Target schedule'!Q40,0)</f>
        <v>0</v>
      </c>
      <c r="I47" s="108"/>
      <c r="J47" s="109">
        <f>'Target schedule'!R40-I47</f>
        <v>0</v>
      </c>
      <c r="K47" s="45">
        <f>IFERROR(J47/'Target schedule'!R40,0)</f>
        <v>0</v>
      </c>
      <c r="L47" s="108"/>
      <c r="M47" s="109">
        <f>'Target schedule'!S40-L47</f>
        <v>0</v>
      </c>
      <c r="N47" s="45">
        <f>IFERROR(M47/'Target schedule'!S40,0)</f>
        <v>0</v>
      </c>
      <c r="O47" s="114">
        <f t="shared" si="5"/>
        <v>0</v>
      </c>
      <c r="P47" s="109">
        <f>'Target schedule'!T40-O47</f>
        <v>0</v>
      </c>
      <c r="Q47" s="45">
        <f>IFERROR(P47/'Target schedule'!T40,0)</f>
        <v>0</v>
      </c>
    </row>
    <row r="48" spans="1:22" ht="15.75" customHeight="1" x14ac:dyDescent="0.3">
      <c r="B48" s="44" t="str">
        <f>IF('Target schedule'!D41="","",'Target schedule'!D41)</f>
        <v/>
      </c>
      <c r="C48" s="61"/>
      <c r="D48" s="62">
        <f>'Target schedule'!P41-C48</f>
        <v>0</v>
      </c>
      <c r="E48" s="45">
        <f>IFERROR(D48/'Target schedule'!P41,0)</f>
        <v>0</v>
      </c>
      <c r="F48" s="108"/>
      <c r="G48" s="109">
        <f>'Target schedule'!Q41-F48</f>
        <v>0</v>
      </c>
      <c r="H48" s="45">
        <f>IFERROR(G48/'Target schedule'!Q41,0)</f>
        <v>0</v>
      </c>
      <c r="I48" s="108"/>
      <c r="J48" s="109">
        <f>'Target schedule'!R41-I48</f>
        <v>0</v>
      </c>
      <c r="K48" s="45">
        <f>IFERROR(J48/'Target schedule'!R41,0)</f>
        <v>0</v>
      </c>
      <c r="L48" s="108"/>
      <c r="M48" s="109">
        <f>'Target schedule'!S41-L48</f>
        <v>0</v>
      </c>
      <c r="N48" s="45">
        <f>IFERROR(M48/'Target schedule'!S41,0)</f>
        <v>0</v>
      </c>
      <c r="O48" s="114">
        <f t="shared" si="5"/>
        <v>0</v>
      </c>
      <c r="P48" s="109">
        <f>'Target schedule'!T41-O48</f>
        <v>0</v>
      </c>
      <c r="Q48" s="45">
        <f>IFERROR(P48/'Target schedule'!T41,0)</f>
        <v>0</v>
      </c>
    </row>
    <row r="49" spans="2:21" ht="15.75" customHeight="1" thickBot="1" x14ac:dyDescent="0.35">
      <c r="B49" s="46" t="str">
        <f>IF('Target schedule'!D42="","",'Target schedule'!D42)</f>
        <v/>
      </c>
      <c r="C49" s="63"/>
      <c r="D49" s="65">
        <f>'Target schedule'!P42-C49</f>
        <v>0</v>
      </c>
      <c r="E49" s="47">
        <f>IFERROR(D49/'Target schedule'!P42,0)</f>
        <v>0</v>
      </c>
      <c r="F49" s="116"/>
      <c r="G49" s="112">
        <f>'Target schedule'!Q42-F49</f>
        <v>0</v>
      </c>
      <c r="H49" s="47">
        <f>IFERROR(G49/'Target schedule'!Q42,0)</f>
        <v>0</v>
      </c>
      <c r="I49" s="116"/>
      <c r="J49" s="112">
        <f>'Target schedule'!R42-I49</f>
        <v>0</v>
      </c>
      <c r="K49" s="47">
        <f>IFERROR(J49/'Target schedule'!R42,0)</f>
        <v>0</v>
      </c>
      <c r="L49" s="116"/>
      <c r="M49" s="112">
        <f>'Target schedule'!S42-L49</f>
        <v>0</v>
      </c>
      <c r="N49" s="47">
        <f>IFERROR(M49/'Target schedule'!S42,0)</f>
        <v>0</v>
      </c>
      <c r="O49" s="115">
        <f t="shared" si="5"/>
        <v>0</v>
      </c>
      <c r="P49" s="112">
        <f>'Target schedule'!T42-O49</f>
        <v>0</v>
      </c>
      <c r="Q49" s="47">
        <f>IFERROR(P49/'Target schedule'!T42,0)</f>
        <v>0</v>
      </c>
    </row>
    <row r="50" spans="2:21" ht="16.5" thickTop="1" thickBot="1" x14ac:dyDescent="0.35"/>
    <row r="51" spans="2:21" ht="15.75" customHeight="1" thickTop="1" thickBot="1" x14ac:dyDescent="0.35">
      <c r="C51" s="254" t="s">
        <v>53</v>
      </c>
      <c r="D51" s="255"/>
      <c r="E51" s="256"/>
      <c r="F51" s="254" t="s">
        <v>44</v>
      </c>
      <c r="G51" s="255"/>
      <c r="H51" s="256"/>
      <c r="I51" s="254" t="s">
        <v>45</v>
      </c>
      <c r="J51" s="255"/>
      <c r="K51" s="256"/>
      <c r="L51" s="255" t="s">
        <v>46</v>
      </c>
      <c r="M51" s="255"/>
      <c r="N51" s="257"/>
      <c r="O51" s="254" t="s">
        <v>59</v>
      </c>
      <c r="P51" s="255"/>
      <c r="Q51" s="256"/>
      <c r="R51"/>
      <c r="S51"/>
      <c r="T51"/>
      <c r="U51"/>
    </row>
    <row r="52" spans="2:21" ht="15.75" customHeight="1" thickTop="1" thickBot="1" x14ac:dyDescent="0.35">
      <c r="B52" s="38" t="s">
        <v>40</v>
      </c>
      <c r="C52" s="39" t="s">
        <v>48</v>
      </c>
      <c r="D52" s="40" t="s">
        <v>49</v>
      </c>
      <c r="E52" s="41" t="s">
        <v>50</v>
      </c>
      <c r="F52" s="39" t="s">
        <v>48</v>
      </c>
      <c r="G52" s="40" t="s">
        <v>49</v>
      </c>
      <c r="H52" s="41" t="s">
        <v>50</v>
      </c>
      <c r="I52" s="67" t="s">
        <v>48</v>
      </c>
      <c r="J52" s="40" t="s">
        <v>49</v>
      </c>
      <c r="K52" s="41" t="s">
        <v>50</v>
      </c>
      <c r="L52" s="39" t="s">
        <v>48</v>
      </c>
      <c r="M52" s="40" t="s">
        <v>49</v>
      </c>
      <c r="N52" s="41" t="s">
        <v>50</v>
      </c>
      <c r="O52" s="39" t="s">
        <v>48</v>
      </c>
      <c r="P52" s="40" t="s">
        <v>49</v>
      </c>
      <c r="Q52" s="41" t="s">
        <v>50</v>
      </c>
    </row>
    <row r="53" spans="2:21" ht="15.75" customHeight="1" thickTop="1" x14ac:dyDescent="0.3">
      <c r="B53" s="42" t="str">
        <f>IF('Target schedule'!D44="","",'Target schedule'!D44)</f>
        <v/>
      </c>
      <c r="C53" s="106"/>
      <c r="D53" s="107">
        <f>'Target schedule'!P44-C53</f>
        <v>0</v>
      </c>
      <c r="E53" s="43">
        <f>IFERROR(D53/'Target schedule'!P44,0)</f>
        <v>0</v>
      </c>
      <c r="F53" s="106"/>
      <c r="G53" s="107">
        <f>'Target schedule'!Q44-F53</f>
        <v>0</v>
      </c>
      <c r="H53" s="43">
        <f>IFERROR(G53/'Target schedule'!Q44,0)</f>
        <v>0</v>
      </c>
      <c r="I53" s="117"/>
      <c r="J53" s="107">
        <f>'Target schedule'!R44-I53</f>
        <v>0</v>
      </c>
      <c r="K53" s="43">
        <f>IFERROR(J53/'Target schedule'!R44,0)</f>
        <v>0</v>
      </c>
      <c r="L53" s="120"/>
      <c r="M53" s="107">
        <f>'Target schedule'!S44-L53</f>
        <v>0</v>
      </c>
      <c r="N53" s="43">
        <f>IFERROR(M53/'Target schedule'!S44,0)</f>
        <v>0</v>
      </c>
      <c r="O53" s="113">
        <f>SUM(C53,F53,I53,L53)</f>
        <v>0</v>
      </c>
      <c r="P53" s="107">
        <f>'Target schedule'!T44-O53</f>
        <v>0</v>
      </c>
      <c r="Q53" s="43">
        <f>IFERROR(P53/'Target schedule'!T44,0)</f>
        <v>0</v>
      </c>
    </row>
    <row r="54" spans="2:21" ht="15.75" customHeight="1" x14ac:dyDescent="0.3">
      <c r="B54" s="44" t="str">
        <f>IF('Target schedule'!D45="","",'Target schedule'!D45)</f>
        <v/>
      </c>
      <c r="C54" s="108"/>
      <c r="D54" s="109">
        <f>'Target schedule'!P45-C54</f>
        <v>0</v>
      </c>
      <c r="E54" s="45">
        <f>IFERROR(D54/'Target schedule'!P45,0)</f>
        <v>0</v>
      </c>
      <c r="F54" s="108"/>
      <c r="G54" s="109">
        <f>'Target schedule'!Q45-F54</f>
        <v>0</v>
      </c>
      <c r="H54" s="45">
        <f>IFERROR(G54/'Target schedule'!Q45,0)</f>
        <v>0</v>
      </c>
      <c r="I54" s="108"/>
      <c r="J54" s="109">
        <f>'Target schedule'!R45-I54</f>
        <v>0</v>
      </c>
      <c r="K54" s="45">
        <f>IFERROR(J54/'Target schedule'!R45,0)</f>
        <v>0</v>
      </c>
      <c r="L54" s="121"/>
      <c r="M54" s="109">
        <f>'Target schedule'!S45-L54</f>
        <v>0</v>
      </c>
      <c r="N54" s="45">
        <f>IFERROR(M54/'Target schedule'!S45,0)</f>
        <v>0</v>
      </c>
      <c r="O54" s="114">
        <f t="shared" ref="O54:O58" si="6">SUM(C54,F54,I54,L54)</f>
        <v>0</v>
      </c>
      <c r="P54" s="109">
        <f>'Target schedule'!T45-O54</f>
        <v>0</v>
      </c>
      <c r="Q54" s="45">
        <f>IFERROR(P54/'Target schedule'!T45,0)</f>
        <v>0</v>
      </c>
    </row>
    <row r="55" spans="2:21" ht="15.75" customHeight="1" x14ac:dyDescent="0.3">
      <c r="B55" s="44" t="str">
        <f>IF('Target schedule'!D46="","",'Target schedule'!D46)</f>
        <v/>
      </c>
      <c r="C55" s="108"/>
      <c r="D55" s="109">
        <f>'Target schedule'!P46-C55</f>
        <v>0</v>
      </c>
      <c r="E55" s="45">
        <f>IFERROR(D55/'Target schedule'!P46,0)</f>
        <v>0</v>
      </c>
      <c r="F55" s="108"/>
      <c r="G55" s="109">
        <f>'Target schedule'!Q46-F55</f>
        <v>0</v>
      </c>
      <c r="H55" s="45">
        <f>IFERROR(G55/'Target schedule'!Q46,0)</f>
        <v>0</v>
      </c>
      <c r="I55" s="108"/>
      <c r="J55" s="109">
        <f>'Target schedule'!R46-I55</f>
        <v>0</v>
      </c>
      <c r="K55" s="45">
        <f>IFERROR(J55/'Target schedule'!R46,0)</f>
        <v>0</v>
      </c>
      <c r="L55" s="121"/>
      <c r="M55" s="109">
        <f>'Target schedule'!S46-L55</f>
        <v>0</v>
      </c>
      <c r="N55" s="45">
        <f>IFERROR(M55/'Target schedule'!S46,0)</f>
        <v>0</v>
      </c>
      <c r="O55" s="114">
        <f t="shared" si="6"/>
        <v>0</v>
      </c>
      <c r="P55" s="109">
        <f>'Target schedule'!T46-O55</f>
        <v>0</v>
      </c>
      <c r="Q55" s="45">
        <f>IFERROR(P55/'Target schedule'!T46,0)</f>
        <v>0</v>
      </c>
    </row>
    <row r="56" spans="2:21" ht="15.75" customHeight="1" x14ac:dyDescent="0.3">
      <c r="B56" s="44" t="str">
        <f>IF('Target schedule'!D47="","",'Target schedule'!D47)</f>
        <v/>
      </c>
      <c r="C56" s="108"/>
      <c r="D56" s="109">
        <f>'Target schedule'!P47-C56</f>
        <v>0</v>
      </c>
      <c r="E56" s="45">
        <f>IFERROR(D56/'Target schedule'!P47,0)</f>
        <v>0</v>
      </c>
      <c r="F56" s="108"/>
      <c r="G56" s="109">
        <f>'Target schedule'!Q47-F56</f>
        <v>0</v>
      </c>
      <c r="H56" s="45">
        <f>IFERROR(G56/'Target schedule'!Q47,0)</f>
        <v>0</v>
      </c>
      <c r="I56" s="108"/>
      <c r="J56" s="109">
        <f>'Target schedule'!R47-I56</f>
        <v>0</v>
      </c>
      <c r="K56" s="45">
        <f>IFERROR(J56/'Target schedule'!R47,0)</f>
        <v>0</v>
      </c>
      <c r="L56" s="121"/>
      <c r="M56" s="109">
        <f>'Target schedule'!S47-L56</f>
        <v>0</v>
      </c>
      <c r="N56" s="45">
        <f>IFERROR(M56/'Target schedule'!S47,0)</f>
        <v>0</v>
      </c>
      <c r="O56" s="114">
        <f t="shared" si="6"/>
        <v>0</v>
      </c>
      <c r="P56" s="109">
        <f>'Target schedule'!T47-O56</f>
        <v>0</v>
      </c>
      <c r="Q56" s="45">
        <f>IFERROR(P56/'Target schedule'!T47,0)</f>
        <v>0</v>
      </c>
    </row>
    <row r="57" spans="2:21" ht="15.75" customHeight="1" x14ac:dyDescent="0.3">
      <c r="B57" s="44" t="str">
        <f>IF('Target schedule'!D48="","",'Target schedule'!D48)</f>
        <v/>
      </c>
      <c r="C57" s="108"/>
      <c r="D57" s="109">
        <f>'Target schedule'!P48-C57</f>
        <v>0</v>
      </c>
      <c r="E57" s="45">
        <f>IFERROR(D57/'Target schedule'!P48,0)</f>
        <v>0</v>
      </c>
      <c r="F57" s="108"/>
      <c r="G57" s="109">
        <f>'Target schedule'!Q48-F57</f>
        <v>0</v>
      </c>
      <c r="H57" s="45">
        <f>IFERROR(G57/'Target schedule'!Q48,0)</f>
        <v>0</v>
      </c>
      <c r="I57" s="108"/>
      <c r="J57" s="109">
        <f>'Target schedule'!R48-I57</f>
        <v>0</v>
      </c>
      <c r="K57" s="45">
        <f>IFERROR(J57/'Target schedule'!R48,0)</f>
        <v>0</v>
      </c>
      <c r="L57" s="121"/>
      <c r="M57" s="109">
        <f>'Target schedule'!S48-L57</f>
        <v>0</v>
      </c>
      <c r="N57" s="45">
        <f>IFERROR(M57/'Target schedule'!S48,0)</f>
        <v>0</v>
      </c>
      <c r="O57" s="114">
        <f t="shared" si="6"/>
        <v>0</v>
      </c>
      <c r="P57" s="109">
        <f>'Target schedule'!T48-O57</f>
        <v>0</v>
      </c>
      <c r="Q57" s="45">
        <f>IFERROR(P57/'Target schedule'!T48,0)</f>
        <v>0</v>
      </c>
    </row>
    <row r="58" spans="2:21" ht="15.75" customHeight="1" thickBot="1" x14ac:dyDescent="0.35">
      <c r="B58" s="46" t="str">
        <f>IF('Target schedule'!D49="","",'Target schedule'!D49)</f>
        <v/>
      </c>
      <c r="C58" s="116"/>
      <c r="D58" s="112">
        <f>'Target schedule'!P49-C58</f>
        <v>0</v>
      </c>
      <c r="E58" s="47">
        <f>IFERROR(D58/'Target schedule'!P49,0)</f>
        <v>0</v>
      </c>
      <c r="F58" s="116"/>
      <c r="G58" s="112">
        <f>'Target schedule'!Q49-F58</f>
        <v>0</v>
      </c>
      <c r="H58" s="47">
        <f>IFERROR(G58/'Target schedule'!Q49,0)</f>
        <v>0</v>
      </c>
      <c r="I58" s="116"/>
      <c r="J58" s="112">
        <f>'Target schedule'!R49-I58</f>
        <v>0</v>
      </c>
      <c r="K58" s="47">
        <f>IFERROR(J58/'Target schedule'!R49,0)</f>
        <v>0</v>
      </c>
      <c r="L58" s="116"/>
      <c r="M58" s="112">
        <f>'Target schedule'!S49-L58</f>
        <v>0</v>
      </c>
      <c r="N58" s="47">
        <f>IFERROR(M58/'Target schedule'!S49,0)</f>
        <v>0</v>
      </c>
      <c r="O58" s="115">
        <f t="shared" si="6"/>
        <v>0</v>
      </c>
      <c r="P58" s="112">
        <f>'Target schedule'!T49-O58</f>
        <v>0</v>
      </c>
      <c r="Q58" s="47">
        <f>IFERROR(P58/'Target schedule'!T49,0)</f>
        <v>0</v>
      </c>
    </row>
    <row r="59" spans="2:21" ht="16.5" thickTop="1" thickBot="1" x14ac:dyDescent="0.35"/>
    <row r="60" spans="2:21" ht="15.75" customHeight="1" thickTop="1" thickBot="1" x14ac:dyDescent="0.35">
      <c r="C60" s="254" t="s">
        <v>53</v>
      </c>
      <c r="D60" s="255"/>
      <c r="E60" s="256"/>
      <c r="F60" s="254" t="s">
        <v>44</v>
      </c>
      <c r="G60" s="255"/>
      <c r="H60" s="256"/>
      <c r="I60" s="254" t="s">
        <v>45</v>
      </c>
      <c r="J60" s="255"/>
      <c r="K60" s="256"/>
      <c r="L60" s="255" t="s">
        <v>46</v>
      </c>
      <c r="M60" s="255"/>
      <c r="N60" s="256"/>
      <c r="O60" s="254" t="s">
        <v>59</v>
      </c>
      <c r="P60" s="255"/>
      <c r="Q60" s="256"/>
      <c r="R60"/>
      <c r="S60"/>
      <c r="T60"/>
      <c r="U60"/>
    </row>
    <row r="61" spans="2:21" ht="15.75" customHeight="1" thickTop="1" thickBot="1" x14ac:dyDescent="0.35">
      <c r="B61" s="38" t="s">
        <v>41</v>
      </c>
      <c r="C61" s="39" t="s">
        <v>48</v>
      </c>
      <c r="D61" s="40" t="s">
        <v>49</v>
      </c>
      <c r="E61" s="41" t="s">
        <v>50</v>
      </c>
      <c r="F61" s="39" t="s">
        <v>48</v>
      </c>
      <c r="G61" s="40" t="s">
        <v>49</v>
      </c>
      <c r="H61" s="41" t="s">
        <v>50</v>
      </c>
      <c r="I61" s="39" t="s">
        <v>48</v>
      </c>
      <c r="J61" s="40" t="s">
        <v>49</v>
      </c>
      <c r="K61" s="41" t="s">
        <v>50</v>
      </c>
      <c r="L61" s="39" t="s">
        <v>48</v>
      </c>
      <c r="M61" s="40" t="s">
        <v>49</v>
      </c>
      <c r="N61" s="41" t="s">
        <v>50</v>
      </c>
      <c r="O61" s="39" t="s">
        <v>48</v>
      </c>
      <c r="P61" s="40" t="s">
        <v>49</v>
      </c>
      <c r="Q61" s="41" t="s">
        <v>50</v>
      </c>
    </row>
    <row r="62" spans="2:21" ht="15.75" customHeight="1" thickTop="1" x14ac:dyDescent="0.3">
      <c r="B62" s="42" t="str">
        <f>IF('Target schedule'!D51="","",'Target schedule'!D51)</f>
        <v/>
      </c>
      <c r="C62" s="106"/>
      <c r="D62" s="107">
        <f>'Target schedule'!P51-C62</f>
        <v>0</v>
      </c>
      <c r="E62" s="43">
        <f>IFERROR(D62/'Target schedule'!P51,0)</f>
        <v>0</v>
      </c>
      <c r="F62" s="106"/>
      <c r="G62" s="107">
        <f>'Target schedule'!Q51-F62</f>
        <v>0</v>
      </c>
      <c r="H62" s="43">
        <f>IFERROR(G62/'Target schedule'!Q51,0)</f>
        <v>0</v>
      </c>
      <c r="I62" s="106"/>
      <c r="J62" s="107">
        <f>'Target schedule'!R51-I62</f>
        <v>0</v>
      </c>
      <c r="K62" s="43">
        <f>IFERROR(J62/'Target schedule'!R51,0)</f>
        <v>0</v>
      </c>
      <c r="L62" s="106"/>
      <c r="M62" s="107">
        <f>'Target schedule'!S51-L62</f>
        <v>0</v>
      </c>
      <c r="N62" s="43">
        <f>IFERROR(M62/'Target schedule'!S51,0)</f>
        <v>0</v>
      </c>
      <c r="O62" s="113">
        <f>SUM(C62,F62,I62,L62)</f>
        <v>0</v>
      </c>
      <c r="P62" s="107">
        <f>'Target schedule'!T51-O62</f>
        <v>0</v>
      </c>
      <c r="Q62" s="43">
        <f>IFERROR(P62/'Target schedule'!T51,0)</f>
        <v>0</v>
      </c>
    </row>
    <row r="63" spans="2:21" ht="15.75" customHeight="1" x14ac:dyDescent="0.3">
      <c r="B63" s="44" t="str">
        <f>IF('Target schedule'!D52="","",'Target schedule'!D52)</f>
        <v/>
      </c>
      <c r="C63" s="108"/>
      <c r="D63" s="109">
        <f>'Target schedule'!P52-C63</f>
        <v>0</v>
      </c>
      <c r="E63" s="45">
        <f>IFERROR(D63/'Target schedule'!P52,0)</f>
        <v>0</v>
      </c>
      <c r="F63" s="108"/>
      <c r="G63" s="109">
        <f>'Target schedule'!Q52-F63</f>
        <v>0</v>
      </c>
      <c r="H63" s="45">
        <f>IFERROR(G63/'Target schedule'!Q52,0)</f>
        <v>0</v>
      </c>
      <c r="I63" s="108"/>
      <c r="J63" s="109">
        <f>'Target schedule'!R52-I63</f>
        <v>0</v>
      </c>
      <c r="K63" s="45">
        <f>IFERROR(J63/'Target schedule'!R52,0)</f>
        <v>0</v>
      </c>
      <c r="L63" s="108"/>
      <c r="M63" s="109">
        <f>'Target schedule'!S52-L63</f>
        <v>0</v>
      </c>
      <c r="N63" s="45">
        <f>IFERROR(M63/'Target schedule'!S52,0)</f>
        <v>0</v>
      </c>
      <c r="O63" s="114">
        <f t="shared" ref="O63:O67" si="7">SUM(C63,F63,I63,L63)</f>
        <v>0</v>
      </c>
      <c r="P63" s="109">
        <f>'Target schedule'!T52-O63</f>
        <v>0</v>
      </c>
      <c r="Q63" s="45">
        <f>IFERROR(P63/'Target schedule'!T52,0)</f>
        <v>0</v>
      </c>
    </row>
    <row r="64" spans="2:21" ht="15.75" customHeight="1" x14ac:dyDescent="0.3">
      <c r="B64" s="44" t="str">
        <f>IF('Target schedule'!D53="","",'Target schedule'!D53)</f>
        <v/>
      </c>
      <c r="C64" s="108"/>
      <c r="D64" s="109">
        <f>'Target schedule'!P53-C64</f>
        <v>0</v>
      </c>
      <c r="E64" s="45">
        <f>IFERROR(D64/'Target schedule'!P53,0)</f>
        <v>0</v>
      </c>
      <c r="F64" s="108"/>
      <c r="G64" s="109">
        <f>'Target schedule'!Q53-F64</f>
        <v>0</v>
      </c>
      <c r="H64" s="45">
        <f>IFERROR(G64/'Target schedule'!Q53,0)</f>
        <v>0</v>
      </c>
      <c r="I64" s="108"/>
      <c r="J64" s="109">
        <f>'Target schedule'!R53-I64</f>
        <v>0</v>
      </c>
      <c r="K64" s="45">
        <f>IFERROR(J64/'Target schedule'!R53,0)</f>
        <v>0</v>
      </c>
      <c r="L64" s="108"/>
      <c r="M64" s="109">
        <f>'Target schedule'!S53-L64</f>
        <v>0</v>
      </c>
      <c r="N64" s="45">
        <f>IFERROR(M64/'Target schedule'!S53,0)</f>
        <v>0</v>
      </c>
      <c r="O64" s="114">
        <f t="shared" si="7"/>
        <v>0</v>
      </c>
      <c r="P64" s="109">
        <f>'Target schedule'!T53-O64</f>
        <v>0</v>
      </c>
      <c r="Q64" s="45">
        <f>IFERROR(P64/'Target schedule'!T53,0)</f>
        <v>0</v>
      </c>
    </row>
    <row r="65" spans="2:17" ht="15.75" customHeight="1" x14ac:dyDescent="0.3">
      <c r="B65" s="44" t="str">
        <f>IF('Target schedule'!D54="","",'Target schedule'!D54)</f>
        <v/>
      </c>
      <c r="C65" s="108"/>
      <c r="D65" s="109">
        <f>'Target schedule'!P54-C65</f>
        <v>0</v>
      </c>
      <c r="E65" s="45">
        <f>IFERROR(D65/'Target schedule'!P54,0)</f>
        <v>0</v>
      </c>
      <c r="F65" s="108"/>
      <c r="G65" s="109">
        <f>'Target schedule'!Q54-F65</f>
        <v>0</v>
      </c>
      <c r="H65" s="45">
        <f>IFERROR(G65/'Target schedule'!Q54,0)</f>
        <v>0</v>
      </c>
      <c r="I65" s="108"/>
      <c r="J65" s="109">
        <f>'Target schedule'!R54-I65</f>
        <v>0</v>
      </c>
      <c r="K65" s="45">
        <f>IFERROR(J65/'Target schedule'!R54,0)</f>
        <v>0</v>
      </c>
      <c r="L65" s="108"/>
      <c r="M65" s="109">
        <f>'Target schedule'!S54-L65</f>
        <v>0</v>
      </c>
      <c r="N65" s="45">
        <f>IFERROR(M65/'Target schedule'!S54,0)</f>
        <v>0</v>
      </c>
      <c r="O65" s="114">
        <f t="shared" si="7"/>
        <v>0</v>
      </c>
      <c r="P65" s="109">
        <f>'Target schedule'!T54-O65</f>
        <v>0</v>
      </c>
      <c r="Q65" s="45">
        <f>IFERROR(P65/'Target schedule'!T54,0)</f>
        <v>0</v>
      </c>
    </row>
    <row r="66" spans="2:17" ht="15.75" customHeight="1" x14ac:dyDescent="0.3">
      <c r="B66" s="44" t="str">
        <f>IF('Target schedule'!D55="","",'Target schedule'!D55)</f>
        <v/>
      </c>
      <c r="C66" s="108"/>
      <c r="D66" s="109">
        <f>'Target schedule'!P55-C66</f>
        <v>0</v>
      </c>
      <c r="E66" s="45">
        <f>IFERROR(D66/'Target schedule'!P55,0)</f>
        <v>0</v>
      </c>
      <c r="F66" s="108"/>
      <c r="G66" s="109">
        <f>'Target schedule'!Q55-F66</f>
        <v>0</v>
      </c>
      <c r="H66" s="45">
        <f>IFERROR(G66/'Target schedule'!Q55,0)</f>
        <v>0</v>
      </c>
      <c r="I66" s="108"/>
      <c r="J66" s="109">
        <f>'Target schedule'!R55-I66</f>
        <v>0</v>
      </c>
      <c r="K66" s="45">
        <f>IFERROR(J66/'Target schedule'!R55,0)</f>
        <v>0</v>
      </c>
      <c r="L66" s="108"/>
      <c r="M66" s="109">
        <f>'Target schedule'!S55-L66</f>
        <v>0</v>
      </c>
      <c r="N66" s="45">
        <f>IFERROR(M66/'Target schedule'!S55,0)</f>
        <v>0</v>
      </c>
      <c r="O66" s="114">
        <f t="shared" si="7"/>
        <v>0</v>
      </c>
      <c r="P66" s="109">
        <f>'Target schedule'!T55-O66</f>
        <v>0</v>
      </c>
      <c r="Q66" s="45">
        <f>IFERROR(P66/'Target schedule'!T55,0)</f>
        <v>0</v>
      </c>
    </row>
    <row r="67" spans="2:17" ht="15.75" customHeight="1" thickBot="1" x14ac:dyDescent="0.35">
      <c r="B67" s="46" t="str">
        <f>IF('Target schedule'!D56="","",'Target schedule'!D56)</f>
        <v/>
      </c>
      <c r="C67" s="116"/>
      <c r="D67" s="112">
        <f>'Target schedule'!P56-C67</f>
        <v>0</v>
      </c>
      <c r="E67" s="47">
        <f>IFERROR(D67/'Target schedule'!P56,0)</f>
        <v>0</v>
      </c>
      <c r="F67" s="116"/>
      <c r="G67" s="112">
        <f>'Target schedule'!Q56-F67</f>
        <v>0</v>
      </c>
      <c r="H67" s="47">
        <f>IFERROR(G67/'Target schedule'!Q56,0)</f>
        <v>0</v>
      </c>
      <c r="I67" s="116"/>
      <c r="J67" s="112">
        <f>'Target schedule'!R56-I67</f>
        <v>0</v>
      </c>
      <c r="K67" s="47">
        <f>IFERROR(J67/'Target schedule'!R56,0)</f>
        <v>0</v>
      </c>
      <c r="L67" s="116"/>
      <c r="M67" s="112">
        <f>'Target schedule'!S56-L67</f>
        <v>0</v>
      </c>
      <c r="N67" s="47">
        <f>IFERROR(M67/'Target schedule'!S56,0)</f>
        <v>0</v>
      </c>
      <c r="O67" s="115">
        <f t="shared" si="7"/>
        <v>0</v>
      </c>
      <c r="P67" s="112">
        <f>'Target schedule'!T56-O67</f>
        <v>0</v>
      </c>
      <c r="Q67" s="47">
        <f>IFERROR(P67/'Target schedule'!T56,0)</f>
        <v>0</v>
      </c>
    </row>
    <row r="68" spans="2:17" ht="15.75" thickTop="1" x14ac:dyDescent="0.3"/>
  </sheetData>
  <sheetProtection password="C4CA" sheet="1" objects="1" scenarios="1" selectLockedCells="1"/>
  <mergeCells count="30">
    <mergeCell ref="C24:E24"/>
    <mergeCell ref="F24:H24"/>
    <mergeCell ref="I24:K24"/>
    <mergeCell ref="L24:N24"/>
    <mergeCell ref="O24:Q24"/>
    <mergeCell ref="C7:E7"/>
    <mergeCell ref="F7:H7"/>
    <mergeCell ref="I7:K7"/>
    <mergeCell ref="L7:N7"/>
    <mergeCell ref="O7:Q7"/>
    <mergeCell ref="C42:E42"/>
    <mergeCell ref="F42:H42"/>
    <mergeCell ref="I42:K42"/>
    <mergeCell ref="L42:N42"/>
    <mergeCell ref="O42:Q42"/>
    <mergeCell ref="C33:E33"/>
    <mergeCell ref="F33:H33"/>
    <mergeCell ref="I33:K33"/>
    <mergeCell ref="L33:N33"/>
    <mergeCell ref="O33:Q33"/>
    <mergeCell ref="C60:E60"/>
    <mergeCell ref="F60:H60"/>
    <mergeCell ref="I60:K60"/>
    <mergeCell ref="L60:N60"/>
    <mergeCell ref="O60:Q60"/>
    <mergeCell ref="C51:E51"/>
    <mergeCell ref="F51:H51"/>
    <mergeCell ref="I51:K51"/>
    <mergeCell ref="L51:N51"/>
    <mergeCell ref="O51:Q51"/>
  </mergeCells>
  <conditionalFormatting sqref="H9:H22 H26:H31 N26:N31 Q26:Q31 K26:K31 E26:E31">
    <cfRule type="containsBlanks" dxfId="545" priority="39">
      <formula>LEN(TRIM(E9))=0</formula>
    </cfRule>
    <cfRule type="cellIs" dxfId="544" priority="186" operator="greaterThan">
      <formula>0.0999</formula>
    </cfRule>
    <cfRule type="cellIs" dxfId="543" priority="187" operator="lessThan">
      <formula>-0.0999</formula>
    </cfRule>
    <cfRule type="cellIs" dxfId="542" priority="188" operator="between">
      <formula>0.0501</formula>
      <formula>0.0999</formula>
    </cfRule>
    <cfRule type="cellIs" dxfId="541" priority="189" operator="between">
      <formula>-0.0999</formula>
      <formula>-0.0501</formula>
    </cfRule>
    <cfRule type="cellIs" dxfId="540" priority="190" operator="between">
      <formula>-0.05</formula>
      <formula>0.05</formula>
    </cfRule>
  </conditionalFormatting>
  <conditionalFormatting sqref="K35:K40">
    <cfRule type="cellIs" dxfId="539" priority="141" operator="greaterThan">
      <formula>0.0999</formula>
    </cfRule>
    <cfRule type="cellIs" dxfId="538" priority="142" operator="lessThan">
      <formula>-0.0999</formula>
    </cfRule>
    <cfRule type="cellIs" dxfId="537" priority="143" operator="between">
      <formula>0.0501</formula>
      <formula>0.0999</formula>
    </cfRule>
    <cfRule type="cellIs" dxfId="536" priority="144" operator="between">
      <formula>-0.0999</formula>
      <formula>-0.0501</formula>
    </cfRule>
    <cfRule type="cellIs" dxfId="535" priority="145" operator="between">
      <formula>-0.05</formula>
      <formula>0.05</formula>
    </cfRule>
  </conditionalFormatting>
  <conditionalFormatting sqref="N9:N22">
    <cfRule type="containsBlanks" dxfId="534" priority="37">
      <formula>LEN(TRIM(N9))=0</formula>
    </cfRule>
    <cfRule type="cellIs" dxfId="533" priority="176" operator="greaterThan">
      <formula>0.0999</formula>
    </cfRule>
    <cfRule type="cellIs" dxfId="532" priority="177" operator="lessThan">
      <formula>-0.0999</formula>
    </cfRule>
    <cfRule type="cellIs" dxfId="531" priority="178" operator="between">
      <formula>0.0501</formula>
      <formula>0.0999</formula>
    </cfRule>
    <cfRule type="cellIs" dxfId="530" priority="179" operator="between">
      <formula>-0.0999</formula>
      <formula>-0.0501</formula>
    </cfRule>
    <cfRule type="cellIs" dxfId="529" priority="180" operator="between">
      <formula>-0.05</formula>
      <formula>0.05</formula>
    </cfRule>
  </conditionalFormatting>
  <conditionalFormatting sqref="K9:K22">
    <cfRule type="containsBlanks" dxfId="528" priority="38">
      <formula>LEN(TRIM(K9))=0</formula>
    </cfRule>
    <cfRule type="cellIs" dxfId="527" priority="181" operator="greaterThan">
      <formula>0.0999</formula>
    </cfRule>
    <cfRule type="cellIs" dxfId="526" priority="182" operator="lessThan">
      <formula>-0.0999</formula>
    </cfRule>
    <cfRule type="cellIs" dxfId="525" priority="183" operator="between">
      <formula>0.0501</formula>
      <formula>0.0999</formula>
    </cfRule>
    <cfRule type="cellIs" dxfId="524" priority="184" operator="between">
      <formula>-0.0999</formula>
      <formula>-0.0501</formula>
    </cfRule>
    <cfRule type="cellIs" dxfId="523" priority="185" operator="between">
      <formula>-0.05</formula>
      <formula>0.05</formula>
    </cfRule>
  </conditionalFormatting>
  <conditionalFormatting sqref="N44:N49">
    <cfRule type="cellIs" dxfId="522" priority="116" operator="greaterThan">
      <formula>0.0999</formula>
    </cfRule>
    <cfRule type="cellIs" dxfId="521" priority="117" operator="lessThan">
      <formula>-0.0999</formula>
    </cfRule>
    <cfRule type="cellIs" dxfId="520" priority="118" operator="between">
      <formula>0.0501</formula>
      <formula>0.0999</formula>
    </cfRule>
    <cfRule type="cellIs" dxfId="519" priority="119" operator="between">
      <formula>-0.0999</formula>
      <formula>-0.0501</formula>
    </cfRule>
    <cfRule type="cellIs" dxfId="518" priority="120" operator="between">
      <formula>-0.05</formula>
      <formula>0.05</formula>
    </cfRule>
  </conditionalFormatting>
  <conditionalFormatting sqref="Q9:Q22">
    <cfRule type="containsBlanks" dxfId="517" priority="36">
      <formula>LEN(TRIM(Q9))=0</formula>
    </cfRule>
    <cfRule type="cellIs" dxfId="516" priority="171" operator="greaterThan">
      <formula>0.0999</formula>
    </cfRule>
    <cfRule type="cellIs" dxfId="515" priority="172" operator="lessThan">
      <formula>-0.0999</formula>
    </cfRule>
    <cfRule type="cellIs" dxfId="514" priority="173" operator="between">
      <formula>0.0501</formula>
      <formula>0.0999</formula>
    </cfRule>
    <cfRule type="cellIs" dxfId="513" priority="174" operator="between">
      <formula>-0.0999</formula>
      <formula>-0.0501</formula>
    </cfRule>
    <cfRule type="cellIs" dxfId="512" priority="175" operator="between">
      <formula>-0.05</formula>
      <formula>0.05</formula>
    </cfRule>
  </conditionalFormatting>
  <conditionalFormatting sqref="Q35:Q40">
    <cfRule type="cellIs" dxfId="511" priority="131" operator="greaterThan">
      <formula>0.0999</formula>
    </cfRule>
    <cfRule type="cellIs" dxfId="510" priority="132" operator="lessThan">
      <formula>-0.0999</formula>
    </cfRule>
    <cfRule type="cellIs" dxfId="509" priority="133" operator="between">
      <formula>0.0501</formula>
      <formula>0.0999</formula>
    </cfRule>
    <cfRule type="cellIs" dxfId="508" priority="134" operator="between">
      <formula>-0.0999</formula>
      <formula>-0.0501</formula>
    </cfRule>
    <cfRule type="cellIs" dxfId="507" priority="135" operator="between">
      <formula>-0.05</formula>
      <formula>0.05</formula>
    </cfRule>
  </conditionalFormatting>
  <conditionalFormatting sqref="H35:H40">
    <cfRule type="cellIs" dxfId="506" priority="151" operator="greaterThan">
      <formula>0.0999</formula>
    </cfRule>
    <cfRule type="cellIs" dxfId="505" priority="152" operator="lessThan">
      <formula>-0.0999</formula>
    </cfRule>
    <cfRule type="cellIs" dxfId="504" priority="153" operator="between">
      <formula>0.0501</formula>
      <formula>0.0999</formula>
    </cfRule>
    <cfRule type="cellIs" dxfId="503" priority="154" operator="between">
      <formula>-0.0999</formula>
      <formula>-0.0501</formula>
    </cfRule>
    <cfRule type="cellIs" dxfId="502" priority="155" operator="between">
      <formula>-0.05</formula>
      <formula>0.05</formula>
    </cfRule>
  </conditionalFormatting>
  <conditionalFormatting sqref="Q53:Q58">
    <cfRule type="cellIs" dxfId="501" priority="91" operator="greaterThan">
      <formula>0.0999</formula>
    </cfRule>
    <cfRule type="cellIs" dxfId="500" priority="92" operator="lessThan">
      <formula>-0.0999</formula>
    </cfRule>
    <cfRule type="cellIs" dxfId="499" priority="93" operator="between">
      <formula>0.0501</formula>
      <formula>0.0999</formula>
    </cfRule>
    <cfRule type="cellIs" dxfId="498" priority="94" operator="between">
      <formula>-0.0999</formula>
      <formula>-0.0501</formula>
    </cfRule>
    <cfRule type="cellIs" dxfId="497" priority="95" operator="between">
      <formula>-0.05</formula>
      <formula>0.05</formula>
    </cfRule>
  </conditionalFormatting>
  <conditionalFormatting sqref="N35:N40">
    <cfRule type="cellIs" dxfId="496" priority="136" operator="greaterThan">
      <formula>0.0999</formula>
    </cfRule>
    <cfRule type="cellIs" dxfId="495" priority="137" operator="lessThan">
      <formula>-0.0999</formula>
    </cfRule>
    <cfRule type="cellIs" dxfId="494" priority="138" operator="between">
      <formula>0.0501</formula>
      <formula>0.0999</formula>
    </cfRule>
    <cfRule type="cellIs" dxfId="493" priority="139" operator="between">
      <formula>-0.0999</formula>
      <formula>-0.0501</formula>
    </cfRule>
    <cfRule type="cellIs" dxfId="492" priority="140" operator="between">
      <formula>-0.05</formula>
      <formula>0.05</formula>
    </cfRule>
  </conditionalFormatting>
  <conditionalFormatting sqref="H44:H49">
    <cfRule type="cellIs" dxfId="491" priority="126" operator="greaterThan">
      <formula>0.0999</formula>
    </cfRule>
    <cfRule type="cellIs" dxfId="490" priority="127" operator="lessThan">
      <formula>-0.0999</formula>
    </cfRule>
    <cfRule type="cellIs" dxfId="489" priority="128" operator="between">
      <formula>0.0501</formula>
      <formula>0.0999</formula>
    </cfRule>
    <cfRule type="cellIs" dxfId="488" priority="129" operator="between">
      <formula>-0.0999</formula>
      <formula>-0.0501</formula>
    </cfRule>
    <cfRule type="cellIs" dxfId="487" priority="130" operator="between">
      <formula>-0.05</formula>
      <formula>0.05</formula>
    </cfRule>
  </conditionalFormatting>
  <conditionalFormatting sqref="K44:K49">
    <cfRule type="cellIs" dxfId="486" priority="121" operator="greaterThan">
      <formula>0.0999</formula>
    </cfRule>
    <cfRule type="cellIs" dxfId="485" priority="122" operator="lessThan">
      <formula>-0.0999</formula>
    </cfRule>
    <cfRule type="cellIs" dxfId="484" priority="123" operator="between">
      <formula>0.0501</formula>
      <formula>0.0999</formula>
    </cfRule>
    <cfRule type="cellIs" dxfId="483" priority="124" operator="between">
      <formula>-0.0999</formula>
      <formula>-0.0501</formula>
    </cfRule>
    <cfRule type="cellIs" dxfId="482" priority="125" operator="between">
      <formula>-0.05</formula>
      <formula>0.05</formula>
    </cfRule>
  </conditionalFormatting>
  <conditionalFormatting sqref="Q44:Q49">
    <cfRule type="cellIs" dxfId="481" priority="111" operator="greaterThan">
      <formula>0.0999</formula>
    </cfRule>
    <cfRule type="cellIs" dxfId="480" priority="112" operator="lessThan">
      <formula>-0.0999</formula>
    </cfRule>
    <cfRule type="cellIs" dxfId="479" priority="113" operator="between">
      <formula>0.0501</formula>
      <formula>0.0999</formula>
    </cfRule>
    <cfRule type="cellIs" dxfId="478" priority="114" operator="between">
      <formula>-0.0999</formula>
      <formula>-0.0501</formula>
    </cfRule>
    <cfRule type="cellIs" dxfId="477" priority="115" operator="between">
      <formula>-0.05</formula>
      <formula>0.05</formula>
    </cfRule>
  </conditionalFormatting>
  <conditionalFormatting sqref="H53:H58">
    <cfRule type="cellIs" dxfId="476" priority="106" operator="greaterThan">
      <formula>0.0999</formula>
    </cfRule>
    <cfRule type="cellIs" dxfId="475" priority="107" operator="lessThan">
      <formula>-0.0999</formula>
    </cfRule>
    <cfRule type="cellIs" dxfId="474" priority="108" operator="between">
      <formula>0.0501</formula>
      <formula>0.0999</formula>
    </cfRule>
    <cfRule type="cellIs" dxfId="473" priority="109" operator="between">
      <formula>-0.0999</formula>
      <formula>-0.0501</formula>
    </cfRule>
    <cfRule type="cellIs" dxfId="472" priority="110" operator="between">
      <formula>-0.05</formula>
      <formula>0.05</formula>
    </cfRule>
  </conditionalFormatting>
  <conditionalFormatting sqref="K53:K58">
    <cfRule type="cellIs" dxfId="471" priority="101" operator="greaterThan">
      <formula>0.0999</formula>
    </cfRule>
    <cfRule type="cellIs" dxfId="470" priority="102" operator="lessThan">
      <formula>-0.0999</formula>
    </cfRule>
    <cfRule type="cellIs" dxfId="469" priority="103" operator="between">
      <formula>0.0501</formula>
      <formula>0.0999</formula>
    </cfRule>
    <cfRule type="cellIs" dxfId="468" priority="104" operator="between">
      <formula>-0.0999</formula>
      <formula>-0.0501</formula>
    </cfRule>
    <cfRule type="cellIs" dxfId="467" priority="105" operator="between">
      <formula>-0.05</formula>
      <formula>0.05</formula>
    </cfRule>
  </conditionalFormatting>
  <conditionalFormatting sqref="N53:N58">
    <cfRule type="cellIs" dxfId="466" priority="96" operator="greaterThan">
      <formula>0.0999</formula>
    </cfRule>
    <cfRule type="cellIs" dxfId="465" priority="97" operator="lessThan">
      <formula>-0.0999</formula>
    </cfRule>
    <cfRule type="cellIs" dxfId="464" priority="98" operator="between">
      <formula>0.0501</formula>
      <formula>0.0999</formula>
    </cfRule>
    <cfRule type="cellIs" dxfId="463" priority="99" operator="between">
      <formula>-0.0999</formula>
      <formula>-0.0501</formula>
    </cfRule>
    <cfRule type="cellIs" dxfId="462" priority="100" operator="between">
      <formula>-0.05</formula>
      <formula>0.05</formula>
    </cfRule>
  </conditionalFormatting>
  <conditionalFormatting sqref="H62:H67">
    <cfRule type="cellIs" dxfId="461" priority="86" operator="greaterThan">
      <formula>0.0999</formula>
    </cfRule>
    <cfRule type="cellIs" dxfId="460" priority="87" operator="lessThan">
      <formula>-0.0999</formula>
    </cfRule>
    <cfRule type="cellIs" dxfId="459" priority="88" operator="between">
      <formula>0.0501</formula>
      <formula>0.0999</formula>
    </cfRule>
    <cfRule type="cellIs" dxfId="458" priority="89" operator="between">
      <formula>-0.0999</formula>
      <formula>-0.0501</formula>
    </cfRule>
    <cfRule type="cellIs" dxfId="457" priority="90" operator="between">
      <formula>-0.05</formula>
      <formula>0.05</formula>
    </cfRule>
  </conditionalFormatting>
  <conditionalFormatting sqref="K62:K67">
    <cfRule type="cellIs" dxfId="456" priority="81" operator="greaterThan">
      <formula>0.0999</formula>
    </cfRule>
    <cfRule type="cellIs" dxfId="455" priority="82" operator="lessThan">
      <formula>-0.0999</formula>
    </cfRule>
    <cfRule type="cellIs" dxfId="454" priority="83" operator="between">
      <formula>0.0501</formula>
      <formula>0.0999</formula>
    </cfRule>
    <cfRule type="cellIs" dxfId="453" priority="84" operator="between">
      <formula>-0.0999</formula>
      <formula>-0.0501</formula>
    </cfRule>
    <cfRule type="cellIs" dxfId="452" priority="85" operator="between">
      <formula>-0.05</formula>
      <formula>0.05</formula>
    </cfRule>
  </conditionalFormatting>
  <conditionalFormatting sqref="N62:N67">
    <cfRule type="cellIs" dxfId="451" priority="76" operator="greaterThan">
      <formula>0.0999</formula>
    </cfRule>
    <cfRule type="cellIs" dxfId="450" priority="77" operator="lessThan">
      <formula>-0.0999</formula>
    </cfRule>
    <cfRule type="cellIs" dxfId="449" priority="78" operator="between">
      <formula>0.0501</formula>
      <formula>0.0999</formula>
    </cfRule>
    <cfRule type="cellIs" dxfId="448" priority="79" operator="between">
      <formula>-0.0999</formula>
      <formula>-0.0501</formula>
    </cfRule>
    <cfRule type="cellIs" dxfId="447" priority="80" operator="between">
      <formula>-0.05</formula>
      <formula>0.05</formula>
    </cfRule>
  </conditionalFormatting>
  <conditionalFormatting sqref="Q62:Q67">
    <cfRule type="cellIs" dxfId="446" priority="71" operator="greaterThan">
      <formula>0.0999</formula>
    </cfRule>
    <cfRule type="cellIs" dxfId="445" priority="72" operator="lessThan">
      <formula>-0.0999</formula>
    </cfRule>
    <cfRule type="cellIs" dxfId="444" priority="73" operator="between">
      <formula>0.0501</formula>
      <formula>0.0999</formula>
    </cfRule>
    <cfRule type="cellIs" dxfId="443" priority="74" operator="between">
      <formula>-0.0999</formula>
      <formula>-0.0501</formula>
    </cfRule>
    <cfRule type="cellIs" dxfId="442" priority="75" operator="between">
      <formula>-0.05</formula>
      <formula>0.05</formula>
    </cfRule>
  </conditionalFormatting>
  <conditionalFormatting sqref="E9:E22">
    <cfRule type="containsBlanks" dxfId="441" priority="40">
      <formula>LEN(TRIM(E9))=0</formula>
    </cfRule>
    <cfRule type="cellIs" dxfId="440" priority="66" operator="greaterThan">
      <formula>0.0999</formula>
    </cfRule>
    <cfRule type="cellIs" dxfId="439" priority="67" operator="lessThan">
      <formula>-0.0999</formula>
    </cfRule>
    <cfRule type="cellIs" dxfId="438" priority="68" operator="between">
      <formula>0.0501</formula>
      <formula>0.0999</formula>
    </cfRule>
    <cfRule type="cellIs" dxfId="437" priority="69" operator="between">
      <formula>-0.0999</formula>
      <formula>-0.0501</formula>
    </cfRule>
    <cfRule type="cellIs" dxfId="436" priority="70" operator="between">
      <formula>-0.05</formula>
      <formula>0.05</formula>
    </cfRule>
  </conditionalFormatting>
  <conditionalFormatting sqref="E35:E40">
    <cfRule type="cellIs" dxfId="435" priority="56" operator="greaterThan">
      <formula>0.0999</formula>
    </cfRule>
    <cfRule type="cellIs" dxfId="434" priority="57" operator="lessThan">
      <formula>-0.0999</formula>
    </cfRule>
    <cfRule type="cellIs" dxfId="433" priority="58" operator="between">
      <formula>0.0501</formula>
      <formula>0.0999</formula>
    </cfRule>
    <cfRule type="cellIs" dxfId="432" priority="59" operator="between">
      <formula>-0.0999</formula>
      <formula>-0.0501</formula>
    </cfRule>
    <cfRule type="cellIs" dxfId="431" priority="60" operator="between">
      <formula>-0.05</formula>
      <formula>0.05</formula>
    </cfRule>
  </conditionalFormatting>
  <conditionalFormatting sqref="E44:E49">
    <cfRule type="cellIs" dxfId="430" priority="51" operator="greaterThan">
      <formula>0.0999</formula>
    </cfRule>
    <cfRule type="cellIs" dxfId="429" priority="52" operator="lessThan">
      <formula>-0.0999</formula>
    </cfRule>
    <cfRule type="cellIs" dxfId="428" priority="53" operator="between">
      <formula>0.0501</formula>
      <formula>0.0999</formula>
    </cfRule>
    <cfRule type="cellIs" dxfId="427" priority="54" operator="between">
      <formula>-0.0999</formula>
      <formula>-0.0501</formula>
    </cfRule>
    <cfRule type="cellIs" dxfId="426" priority="55" operator="between">
      <formula>-0.05</formula>
      <formula>0.05</formula>
    </cfRule>
  </conditionalFormatting>
  <conditionalFormatting sqref="E53:E58">
    <cfRule type="cellIs" dxfId="425" priority="46" operator="greaterThan">
      <formula>0.0999</formula>
    </cfRule>
    <cfRule type="cellIs" dxfId="424" priority="47" operator="lessThan">
      <formula>-0.0999</formula>
    </cfRule>
    <cfRule type="cellIs" dxfId="423" priority="48" operator="between">
      <formula>0.0501</formula>
      <formula>0.0999</formula>
    </cfRule>
    <cfRule type="cellIs" dxfId="422" priority="49" operator="between">
      <formula>-0.0999</formula>
      <formula>-0.0501</formula>
    </cfRule>
    <cfRule type="cellIs" dxfId="421" priority="50" operator="between">
      <formula>-0.05</formula>
      <formula>0.05</formula>
    </cfRule>
  </conditionalFormatting>
  <conditionalFormatting sqref="E62:E67">
    <cfRule type="cellIs" dxfId="420" priority="41" operator="greaterThan">
      <formula>0.0999</formula>
    </cfRule>
    <cfRule type="cellIs" dxfId="419" priority="42" operator="lessThan">
      <formula>-0.0999</formula>
    </cfRule>
    <cfRule type="cellIs" dxfId="418" priority="43" operator="between">
      <formula>0.0501</formula>
      <formula>0.0999</formula>
    </cfRule>
    <cfRule type="cellIs" dxfId="417" priority="44" operator="between">
      <formula>-0.0999</formula>
      <formula>-0.0501</formula>
    </cfRule>
    <cfRule type="cellIs" dxfId="416" priority="45" operator="between">
      <formula>-0.05</formula>
      <formula>0.05</formula>
    </cfRule>
  </conditionalFormatting>
  <pageMargins left="0.70866141732283472" right="0.70866141732283472" top="0.74803149606299213" bottom="0.74803149606299213" header="0.31496062992125984" footer="0.31496062992125984"/>
  <pageSetup paperSize="8"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V68"/>
  <sheetViews>
    <sheetView showGridLines="0" topLeftCell="A43" zoomScale="85" zoomScaleNormal="85" workbookViewId="0">
      <selection activeCell="C62" sqref="C62"/>
    </sheetView>
  </sheetViews>
  <sheetFormatPr defaultRowHeight="15" x14ac:dyDescent="0.3"/>
  <cols>
    <col min="1" max="1" width="9.140625" style="34"/>
    <col min="2" max="2" width="32.85546875" style="34" customWidth="1"/>
    <col min="3" max="18" width="12.5703125" style="34" customWidth="1"/>
    <col min="19" max="22" width="13.28515625" style="34" customWidth="1"/>
    <col min="23" max="16384" width="9.140625" style="34"/>
  </cols>
  <sheetData>
    <row r="2" spans="2:21" ht="37.5" x14ac:dyDescent="0.3">
      <c r="B2" s="58" t="s">
        <v>57</v>
      </c>
      <c r="C2" s="66"/>
      <c r="D2" s="36"/>
      <c r="E2" s="36"/>
      <c r="F2" s="66"/>
      <c r="G2" s="36"/>
      <c r="H2" s="36"/>
      <c r="I2" s="36"/>
      <c r="J2" s="36"/>
      <c r="K2" s="36"/>
      <c r="L2" s="36"/>
      <c r="M2" s="36"/>
      <c r="N2" s="36"/>
    </row>
    <row r="3" spans="2:21" ht="18.75" x14ac:dyDescent="0.3">
      <c r="B3" s="59"/>
      <c r="C3" s="35"/>
      <c r="D3" s="36"/>
      <c r="E3" s="36"/>
      <c r="F3" s="35"/>
      <c r="G3" s="36"/>
      <c r="H3" s="36"/>
      <c r="I3" s="36"/>
      <c r="J3" s="36"/>
      <c r="K3" s="36"/>
      <c r="L3" s="36"/>
      <c r="M3" s="36"/>
      <c r="N3" s="36"/>
    </row>
    <row r="5" spans="2:21" ht="18" x14ac:dyDescent="0.35">
      <c r="B5" s="37" t="s">
        <v>52</v>
      </c>
    </row>
    <row r="6" spans="2:21" ht="15.75" thickBot="1" x14ac:dyDescent="0.35"/>
    <row r="7" spans="2:21" ht="15.75" customHeight="1" thickTop="1" thickBot="1" x14ac:dyDescent="0.35">
      <c r="C7" s="254" t="s">
        <v>53</v>
      </c>
      <c r="D7" s="255"/>
      <c r="E7" s="256"/>
      <c r="F7" s="254" t="s">
        <v>44</v>
      </c>
      <c r="G7" s="255"/>
      <c r="H7" s="256"/>
      <c r="I7" s="254" t="s">
        <v>45</v>
      </c>
      <c r="J7" s="255"/>
      <c r="K7" s="256"/>
      <c r="L7" s="255" t="s">
        <v>46</v>
      </c>
      <c r="M7" s="255"/>
      <c r="N7" s="257"/>
      <c r="O7" s="254" t="s">
        <v>60</v>
      </c>
      <c r="P7" s="255"/>
      <c r="Q7" s="256"/>
      <c r="R7"/>
      <c r="S7"/>
      <c r="T7"/>
      <c r="U7"/>
    </row>
    <row r="8" spans="2:21" ht="16.5" thickTop="1" thickBot="1" x14ac:dyDescent="0.35">
      <c r="B8" s="83" t="s">
        <v>12</v>
      </c>
      <c r="C8" s="67" t="s">
        <v>48</v>
      </c>
      <c r="D8" s="40" t="s">
        <v>49</v>
      </c>
      <c r="E8" s="41" t="s">
        <v>50</v>
      </c>
      <c r="F8" s="67" t="s">
        <v>48</v>
      </c>
      <c r="G8" s="40" t="s">
        <v>49</v>
      </c>
      <c r="H8" s="41" t="s">
        <v>50</v>
      </c>
      <c r="I8" s="39" t="s">
        <v>48</v>
      </c>
      <c r="J8" s="40" t="s">
        <v>49</v>
      </c>
      <c r="K8" s="41" t="s">
        <v>50</v>
      </c>
      <c r="L8" s="39" t="s">
        <v>48</v>
      </c>
      <c r="M8" s="40" t="s">
        <v>49</v>
      </c>
      <c r="N8" s="41" t="s">
        <v>50</v>
      </c>
      <c r="O8" s="39" t="s">
        <v>48</v>
      </c>
      <c r="P8" s="40" t="s">
        <v>49</v>
      </c>
      <c r="Q8" s="41" t="s">
        <v>50</v>
      </c>
    </row>
    <row r="9" spans="2:21" ht="15.75" thickTop="1" x14ac:dyDescent="0.3">
      <c r="B9" s="88" t="str">
        <f>'Target schedule'!C4</f>
        <v>Total number of participants</v>
      </c>
      <c r="C9" s="68"/>
      <c r="D9" s="53">
        <f>'Target schedule'!U4-C9</f>
        <v>0</v>
      </c>
      <c r="E9" s="43">
        <f>IFERROR(D9/'Target schedule'!U4,0)</f>
        <v>0</v>
      </c>
      <c r="F9" s="68"/>
      <c r="G9" s="53">
        <f>'Target schedule'!V4-F9</f>
        <v>0</v>
      </c>
      <c r="H9" s="43">
        <f>IFERROR(G9/'Target schedule'!V4,0)</f>
        <v>0</v>
      </c>
      <c r="I9" s="106"/>
      <c r="J9" s="107">
        <f>'Target schedule'!W4-I9</f>
        <v>0</v>
      </c>
      <c r="K9" s="43">
        <f>IFERROR(J9/'Target schedule'!W4,0)</f>
        <v>0</v>
      </c>
      <c r="L9" s="106"/>
      <c r="M9" s="107">
        <f>'Target schedule'!X4-L9</f>
        <v>0</v>
      </c>
      <c r="N9" s="43">
        <f>IFERROR(M9/'Target schedule'!X4,0)</f>
        <v>0</v>
      </c>
      <c r="O9" s="113">
        <f>SUM(C9,F9,I9,L9)</f>
        <v>0</v>
      </c>
      <c r="P9" s="107">
        <f>IFERROR('Target schedule'!Y4-O9,"")</f>
        <v>0</v>
      </c>
      <c r="Q9" s="43">
        <f>IFERROR(P9/'Target schedule'!Y4,0)</f>
        <v>0</v>
      </c>
    </row>
    <row r="10" spans="2:21" x14ac:dyDescent="0.3">
      <c r="B10" s="48" t="str">
        <f>'Target schedule'!C5</f>
        <v>Number of men</v>
      </c>
      <c r="C10" s="69"/>
      <c r="D10" s="55">
        <f>'Target schedule'!U5-C10</f>
        <v>0</v>
      </c>
      <c r="E10" s="45">
        <f>IFERROR(D10/'Target schedule'!U5,0)</f>
        <v>0</v>
      </c>
      <c r="F10" s="69"/>
      <c r="G10" s="55">
        <f>'Target schedule'!V5-F10</f>
        <v>0</v>
      </c>
      <c r="H10" s="45">
        <f>IFERROR(G10/'Target schedule'!V5,0)</f>
        <v>0</v>
      </c>
      <c r="I10" s="108"/>
      <c r="J10" s="109">
        <f>'Target schedule'!W5-I10</f>
        <v>0</v>
      </c>
      <c r="K10" s="45">
        <f>IFERROR(J10/'Target schedule'!W5,0)</f>
        <v>0</v>
      </c>
      <c r="L10" s="108"/>
      <c r="M10" s="109">
        <f>'Target schedule'!X5-L10</f>
        <v>0</v>
      </c>
      <c r="N10" s="45">
        <f>IFERROR(M10/'Target schedule'!X5,0)</f>
        <v>0</v>
      </c>
      <c r="O10" s="114">
        <f t="shared" ref="O10:O17" si="0">SUM(C10,F10,I10,L10)</f>
        <v>0</v>
      </c>
      <c r="P10" s="109">
        <f>IFERROR('Target schedule'!Y5-O10,"")</f>
        <v>0</v>
      </c>
      <c r="Q10" s="45">
        <f>IFERROR(P10/'Target schedule'!Y5,0)</f>
        <v>0</v>
      </c>
    </row>
    <row r="11" spans="2:21" x14ac:dyDescent="0.3">
      <c r="B11" s="48" t="str">
        <f>'Target schedule'!C6</f>
        <v>Number of women</v>
      </c>
      <c r="C11" s="69"/>
      <c r="D11" s="55">
        <f>'Target schedule'!U6-C11</f>
        <v>0</v>
      </c>
      <c r="E11" s="45">
        <f>IFERROR(D11/'Target schedule'!U6,0)</f>
        <v>0</v>
      </c>
      <c r="F11" s="69"/>
      <c r="G11" s="55">
        <f>'Target schedule'!V6-F11</f>
        <v>0</v>
      </c>
      <c r="H11" s="45">
        <f>IFERROR(G11/'Target schedule'!V6,0)</f>
        <v>0</v>
      </c>
      <c r="I11" s="108"/>
      <c r="J11" s="109">
        <f>'Target schedule'!W6-I11</f>
        <v>0</v>
      </c>
      <c r="K11" s="45">
        <f>IFERROR(J11/'Target schedule'!W6,0)</f>
        <v>0</v>
      </c>
      <c r="L11" s="108"/>
      <c r="M11" s="109">
        <f>'Target schedule'!X6-L11</f>
        <v>0</v>
      </c>
      <c r="N11" s="45">
        <f>IFERROR(M11/'Target schedule'!X6,0)</f>
        <v>0</v>
      </c>
      <c r="O11" s="114">
        <f t="shared" si="0"/>
        <v>0</v>
      </c>
      <c r="P11" s="109">
        <f>IFERROR('Target schedule'!Y6-O11,"")</f>
        <v>0</v>
      </c>
      <c r="Q11" s="45">
        <f>IFERROR(P11/'Target schedule'!Y6,0)</f>
        <v>0</v>
      </c>
    </row>
    <row r="12" spans="2:21" ht="30.75" customHeight="1" x14ac:dyDescent="0.3">
      <c r="B12" s="48" t="str">
        <f>'Target schedule'!C7</f>
        <v>Number who are unemployed, including long-term unemployed</v>
      </c>
      <c r="C12" s="69"/>
      <c r="D12" s="55">
        <f>'Target schedule'!U7-C12</f>
        <v>0</v>
      </c>
      <c r="E12" s="45">
        <f>IFERROR(D12/'Target schedule'!U7,0)</f>
        <v>0</v>
      </c>
      <c r="F12" s="69"/>
      <c r="G12" s="55">
        <f>'Target schedule'!V7-F12</f>
        <v>0</v>
      </c>
      <c r="H12" s="45">
        <f>IFERROR(G12/'Target schedule'!V7,0)</f>
        <v>0</v>
      </c>
      <c r="I12" s="108"/>
      <c r="J12" s="109">
        <f>'Target schedule'!W7-I12</f>
        <v>0</v>
      </c>
      <c r="K12" s="45">
        <f>IFERROR(J12/'Target schedule'!W7,0)</f>
        <v>0</v>
      </c>
      <c r="L12" s="108"/>
      <c r="M12" s="109">
        <f>'Target schedule'!X7-L12</f>
        <v>0</v>
      </c>
      <c r="N12" s="45">
        <f>IFERROR(M12/'Target schedule'!X7,0)</f>
        <v>0</v>
      </c>
      <c r="O12" s="114">
        <f t="shared" si="0"/>
        <v>0</v>
      </c>
      <c r="P12" s="109">
        <f>IFERROR('Target schedule'!Y7-O12,"")</f>
        <v>0</v>
      </c>
      <c r="Q12" s="45">
        <f>IFERROR(P12/'Target schedule'!Y7,0)</f>
        <v>0</v>
      </c>
    </row>
    <row r="13" spans="2:21" ht="47.25" customHeight="1" x14ac:dyDescent="0.3">
      <c r="B13" s="48" t="str">
        <f>'Target schedule'!C8</f>
        <v>Number who are economically inactive, including not education or training</v>
      </c>
      <c r="C13" s="69"/>
      <c r="D13" s="55">
        <f>'Target schedule'!U8-C13</f>
        <v>0</v>
      </c>
      <c r="E13" s="45">
        <f>IFERROR(D13/'Target schedule'!U8,0)</f>
        <v>0</v>
      </c>
      <c r="F13" s="69"/>
      <c r="G13" s="55">
        <f>'Target schedule'!V8-F13</f>
        <v>0</v>
      </c>
      <c r="H13" s="45">
        <f>IFERROR(G13/'Target schedule'!V8,0)</f>
        <v>0</v>
      </c>
      <c r="I13" s="108"/>
      <c r="J13" s="109">
        <f>'Target schedule'!W8-I13</f>
        <v>0</v>
      </c>
      <c r="K13" s="45">
        <f>IFERROR(J13/'Target schedule'!W8,0)</f>
        <v>0</v>
      </c>
      <c r="L13" s="108"/>
      <c r="M13" s="109">
        <f>'Target schedule'!X8-L13</f>
        <v>0</v>
      </c>
      <c r="N13" s="45">
        <f>IFERROR(M13/'Target schedule'!X8,0)</f>
        <v>0</v>
      </c>
      <c r="O13" s="114">
        <f t="shared" si="0"/>
        <v>0</v>
      </c>
      <c r="P13" s="109">
        <f>IFERROR('Target schedule'!Y8-O13,"")</f>
        <v>0</v>
      </c>
      <c r="Q13" s="45">
        <f>IFERROR(P13/'Target schedule'!Y8,0)</f>
        <v>0</v>
      </c>
    </row>
    <row r="14" spans="2:21" ht="30" x14ac:dyDescent="0.3">
      <c r="B14" s="48" t="str">
        <f>'Target schedule'!C9</f>
        <v>Number who live in a single adult household with dependent children</v>
      </c>
      <c r="C14" s="69"/>
      <c r="D14" s="55">
        <f>'Target schedule'!U9-C14</f>
        <v>0</v>
      </c>
      <c r="E14" s="45">
        <f>IFERROR(D14/'Target schedule'!U9,0)</f>
        <v>0</v>
      </c>
      <c r="F14" s="69"/>
      <c r="G14" s="55">
        <f>'Target schedule'!V9-F14</f>
        <v>0</v>
      </c>
      <c r="H14" s="45">
        <f>IFERROR(G14/'Target schedule'!V9,0)</f>
        <v>0</v>
      </c>
      <c r="I14" s="108"/>
      <c r="J14" s="109">
        <f>'Target schedule'!W9-I14</f>
        <v>0</v>
      </c>
      <c r="K14" s="45">
        <f>IFERROR(J14/'Target schedule'!W9,0)</f>
        <v>0</v>
      </c>
      <c r="L14" s="108"/>
      <c r="M14" s="109">
        <f>'Target schedule'!X9-L14</f>
        <v>0</v>
      </c>
      <c r="N14" s="45">
        <f>IFERROR(M14/'Target schedule'!X9,0)</f>
        <v>0</v>
      </c>
      <c r="O14" s="114">
        <f t="shared" si="0"/>
        <v>0</v>
      </c>
      <c r="P14" s="109">
        <f>IFERROR('Target schedule'!Y9-O14,"")</f>
        <v>0</v>
      </c>
      <c r="Q14" s="45">
        <f>IFERROR(P14/'Target schedule'!Y9,0)</f>
        <v>0</v>
      </c>
    </row>
    <row r="15" spans="2:21" x14ac:dyDescent="0.3">
      <c r="B15" s="48" t="str">
        <f>'Target schedule'!C10</f>
        <v>Number with no basic skills</v>
      </c>
      <c r="C15" s="69"/>
      <c r="D15" s="55">
        <f>'Target schedule'!U10-C15</f>
        <v>0</v>
      </c>
      <c r="E15" s="45">
        <f>IFERROR(D15/'Target schedule'!U10,0)</f>
        <v>0</v>
      </c>
      <c r="F15" s="69"/>
      <c r="G15" s="55">
        <f>'Target schedule'!V10-F15</f>
        <v>0</v>
      </c>
      <c r="H15" s="45">
        <f>IFERROR(G15/'Target schedule'!V10,0)</f>
        <v>0</v>
      </c>
      <c r="I15" s="108"/>
      <c r="J15" s="109">
        <f>'Target schedule'!W10-I15</f>
        <v>0</v>
      </c>
      <c r="K15" s="45">
        <f>IFERROR(J15/'Target schedule'!W10,0)</f>
        <v>0</v>
      </c>
      <c r="L15" s="108"/>
      <c r="M15" s="109">
        <f>'Target schedule'!X10-L15</f>
        <v>0</v>
      </c>
      <c r="N15" s="45">
        <f>IFERROR(M15/'Target schedule'!X10,0)</f>
        <v>0</v>
      </c>
      <c r="O15" s="114">
        <f t="shared" si="0"/>
        <v>0</v>
      </c>
      <c r="P15" s="109">
        <f>IFERROR('Target schedule'!Y10-O15,"")</f>
        <v>0</v>
      </c>
      <c r="Q15" s="45">
        <f>IFERROR(P15/'Target schedule'!Y10,0)</f>
        <v>0</v>
      </c>
    </row>
    <row r="16" spans="2:21" x14ac:dyDescent="0.3">
      <c r="B16" s="48" t="str">
        <f>'Target schedule'!C11</f>
        <v>Number with disabilities</v>
      </c>
      <c r="C16" s="69"/>
      <c r="D16" s="55">
        <f>'Target schedule'!U11-C16</f>
        <v>0</v>
      </c>
      <c r="E16" s="45">
        <f>IFERROR(D16/'Target schedule'!U11,0)</f>
        <v>0</v>
      </c>
      <c r="F16" s="69"/>
      <c r="G16" s="55">
        <f>'Target schedule'!V11-F16</f>
        <v>0</v>
      </c>
      <c r="H16" s="45">
        <f>IFERROR(G16/'Target schedule'!V11,0)</f>
        <v>0</v>
      </c>
      <c r="I16" s="108"/>
      <c r="J16" s="109">
        <f>'Target schedule'!W11-I16</f>
        <v>0</v>
      </c>
      <c r="K16" s="45">
        <f>IFERROR(J16/'Target schedule'!W11,0)</f>
        <v>0</v>
      </c>
      <c r="L16" s="108"/>
      <c r="M16" s="109">
        <f>'Target schedule'!X11-L16</f>
        <v>0</v>
      </c>
      <c r="N16" s="45">
        <f>IFERROR(M16/'Target schedule'!X11,0)</f>
        <v>0</v>
      </c>
      <c r="O16" s="114">
        <f t="shared" si="0"/>
        <v>0</v>
      </c>
      <c r="P16" s="109">
        <f>IFERROR('Target schedule'!Y11-O16,"")</f>
        <v>0</v>
      </c>
      <c r="Q16" s="45">
        <f>IFERROR(P16/'Target schedule'!Y11,0)</f>
        <v>0</v>
      </c>
    </row>
    <row r="17" spans="2:22" x14ac:dyDescent="0.3">
      <c r="B17" s="48" t="str">
        <f>'Target schedule'!C12</f>
        <v>Number from ethnic minorities</v>
      </c>
      <c r="C17" s="84"/>
      <c r="D17" s="55">
        <f>'Target schedule'!U12-C17</f>
        <v>0</v>
      </c>
      <c r="E17" s="45">
        <f>IFERROR(D17/'Target schedule'!U12,0)</f>
        <v>0</v>
      </c>
      <c r="F17" s="84"/>
      <c r="G17" s="55">
        <f>'Target schedule'!V12-F17</f>
        <v>0</v>
      </c>
      <c r="H17" s="45">
        <f>IFERROR(G17/'Target schedule'!V12,0)</f>
        <v>0</v>
      </c>
      <c r="I17" s="110"/>
      <c r="J17" s="109">
        <f>'Target schedule'!W12-I17</f>
        <v>0</v>
      </c>
      <c r="K17" s="45">
        <f>IFERROR(J17/'Target schedule'!W12,0)</f>
        <v>0</v>
      </c>
      <c r="L17" s="110"/>
      <c r="M17" s="109">
        <f>'Target schedule'!X12-L17</f>
        <v>0</v>
      </c>
      <c r="N17" s="45">
        <f>IFERROR(M17/'Target schedule'!X12,0)</f>
        <v>0</v>
      </c>
      <c r="O17" s="114">
        <f t="shared" si="0"/>
        <v>0</v>
      </c>
      <c r="P17" s="109">
        <f>IFERROR('Target schedule'!Y12-O17,"")</f>
        <v>0</v>
      </c>
      <c r="Q17" s="45">
        <f>IFERROR(P17/'Target schedule'!Y12,0)</f>
        <v>0</v>
      </c>
    </row>
    <row r="18" spans="2:22" x14ac:dyDescent="0.3">
      <c r="B18" s="89" t="str">
        <f>IF('Target schedule'!C13="","",'Target schedule'!C13)</f>
        <v/>
      </c>
      <c r="C18" s="84"/>
      <c r="D18" s="55" t="str">
        <f>IF(B18="","",'Target schedule'!U13-C18)</f>
        <v/>
      </c>
      <c r="E18" s="45" t="str">
        <f>IF(B18="","",IFERROR(D18/'Target schedule'!U13,0))</f>
        <v/>
      </c>
      <c r="F18" s="84"/>
      <c r="G18" s="55" t="str">
        <f>IF(B18="","",'Target schedule'!V13-F18)</f>
        <v/>
      </c>
      <c r="H18" s="45" t="str">
        <f>IF(B18="","",IFERROR(G18/'Target schedule'!V13,0))</f>
        <v/>
      </c>
      <c r="I18" s="110"/>
      <c r="J18" s="109" t="str">
        <f>IF(B18="","",'Target schedule'!W13-I18)</f>
        <v/>
      </c>
      <c r="K18" s="45" t="str">
        <f>IF(B18="","",IFERROR(J18/'Target schedule'!W13,0))</f>
        <v/>
      </c>
      <c r="L18" s="110"/>
      <c r="M18" s="109" t="str">
        <f>IF(B18="","",'Target schedule'!X13-L18)</f>
        <v/>
      </c>
      <c r="N18" s="45" t="str">
        <f>IF(B18="","",IFERROR(M18/'Target schedule'!X13,0))</f>
        <v/>
      </c>
      <c r="O18" s="114" t="str">
        <f t="shared" ref="O18:O22" si="1">IF(B18="","",SUM(C18,F18,I18,L18))</f>
        <v/>
      </c>
      <c r="P18" s="109" t="str">
        <f>IF(B18="","",IFERROR('Target schedule'!Y13-O18,""))</f>
        <v/>
      </c>
      <c r="Q18" s="45" t="str">
        <f>IF(B18="","",IFERROR(P18/'Target schedule'!Y13,0))</f>
        <v/>
      </c>
    </row>
    <row r="19" spans="2:22" x14ac:dyDescent="0.3">
      <c r="B19" s="89" t="str">
        <f>IF('Target schedule'!C14="","",'Target schedule'!C14)</f>
        <v/>
      </c>
      <c r="C19" s="84"/>
      <c r="D19" s="55" t="str">
        <f>IF(B19="","",'Target schedule'!U14-C19)</f>
        <v/>
      </c>
      <c r="E19" s="45" t="str">
        <f>IF(B19="","",IFERROR(D19/'Target schedule'!U14,0))</f>
        <v/>
      </c>
      <c r="F19" s="84"/>
      <c r="G19" s="55" t="str">
        <f>IF(B19="","",'Target schedule'!V14-F19)</f>
        <v/>
      </c>
      <c r="H19" s="45" t="str">
        <f>IF(B19="","",IFERROR(G19/'Target schedule'!V14,0))</f>
        <v/>
      </c>
      <c r="I19" s="110"/>
      <c r="J19" s="109" t="str">
        <f>IF(B19="","",'Target schedule'!W14-I19)</f>
        <v/>
      </c>
      <c r="K19" s="45" t="str">
        <f>IF(B19="","",IFERROR(J19/'Target schedule'!W14,0))</f>
        <v/>
      </c>
      <c r="L19" s="110"/>
      <c r="M19" s="109" t="str">
        <f>IF(B19="","",'Target schedule'!X14-L19)</f>
        <v/>
      </c>
      <c r="N19" s="45" t="str">
        <f>IF(B19="","",IFERROR(M19/'Target schedule'!X14,0))</f>
        <v/>
      </c>
      <c r="O19" s="114" t="str">
        <f t="shared" si="1"/>
        <v/>
      </c>
      <c r="P19" s="109" t="str">
        <f>IF(B19="","",IFERROR('Target schedule'!Y14-O19,""))</f>
        <v/>
      </c>
      <c r="Q19" s="45" t="str">
        <f>IF(B19="","",IFERROR(P19/'Target schedule'!Y14,0))</f>
        <v/>
      </c>
    </row>
    <row r="20" spans="2:22" x14ac:dyDescent="0.3">
      <c r="B20" s="89" t="str">
        <f>IF('Target schedule'!C15="","",'Target schedule'!C15)</f>
        <v/>
      </c>
      <c r="C20" s="84"/>
      <c r="D20" s="55" t="str">
        <f>IF(B20="","",'Target schedule'!U15-C20)</f>
        <v/>
      </c>
      <c r="E20" s="45" t="str">
        <f>IF(B20="","",IFERROR(D20/'Target schedule'!U15,0))</f>
        <v/>
      </c>
      <c r="F20" s="84"/>
      <c r="G20" s="55" t="str">
        <f>IF(B20="","",'Target schedule'!V15-F20)</f>
        <v/>
      </c>
      <c r="H20" s="45" t="str">
        <f>IF(B20="","",IFERROR(G20/'Target schedule'!V15,0))</f>
        <v/>
      </c>
      <c r="I20" s="110"/>
      <c r="J20" s="109" t="str">
        <f>IF(B20="","",'Target schedule'!W15-I20)</f>
        <v/>
      </c>
      <c r="K20" s="45" t="str">
        <f>IF(B20="","",IFERROR(J20/'Target schedule'!W15,0))</f>
        <v/>
      </c>
      <c r="L20" s="110"/>
      <c r="M20" s="109" t="str">
        <f>IF(B20="","",'Target schedule'!X15-L20)</f>
        <v/>
      </c>
      <c r="N20" s="45" t="str">
        <f>IF(B20="","",IFERROR(M20/'Target schedule'!X15,0))</f>
        <v/>
      </c>
      <c r="O20" s="114" t="str">
        <f t="shared" si="1"/>
        <v/>
      </c>
      <c r="P20" s="109" t="str">
        <f>IF(B20="","",IFERROR('Target schedule'!Y15-O20,""))</f>
        <v/>
      </c>
      <c r="Q20" s="45" t="str">
        <f>IF(B20="","",IFERROR(P20/'Target schedule'!Y15,0))</f>
        <v/>
      </c>
    </row>
    <row r="21" spans="2:22" x14ac:dyDescent="0.3">
      <c r="B21" s="89" t="str">
        <f>IF('Target schedule'!C16="","",'Target schedule'!C16)</f>
        <v/>
      </c>
      <c r="C21" s="162"/>
      <c r="D21" s="55" t="str">
        <f>IF(B21="","",'Target schedule'!U16-C21)</f>
        <v/>
      </c>
      <c r="E21" s="45" t="str">
        <f>IF(B21="","",IFERROR(D21/'Target schedule'!U16,0))</f>
        <v/>
      </c>
      <c r="F21" s="162"/>
      <c r="G21" s="55" t="str">
        <f>IF(B21="","",'Target schedule'!V16-F21)</f>
        <v/>
      </c>
      <c r="H21" s="45" t="str">
        <f>IF(B21="","",IFERROR(G21/'Target schedule'!V16,0))</f>
        <v/>
      </c>
      <c r="I21" s="160"/>
      <c r="J21" s="109" t="str">
        <f>IF(B21="","",'Target schedule'!W16-I21)</f>
        <v/>
      </c>
      <c r="K21" s="45" t="str">
        <f>IF(B21="","",IFERROR(J21/'Target schedule'!W16,0))</f>
        <v/>
      </c>
      <c r="L21" s="160"/>
      <c r="M21" s="109" t="str">
        <f>IF(B21="","",'Target schedule'!X16-L21)</f>
        <v/>
      </c>
      <c r="N21" s="45" t="str">
        <f>IF(B21="","",IFERROR(M21/'Target schedule'!X16,0))</f>
        <v/>
      </c>
      <c r="O21" s="114" t="str">
        <f t="shared" si="1"/>
        <v/>
      </c>
      <c r="P21" s="109" t="str">
        <f>IF(B21="","",IFERROR('Target schedule'!Y16-O21,""))</f>
        <v/>
      </c>
      <c r="Q21" s="45" t="str">
        <f>IF(B21="","",IFERROR(P21/'Target schedule'!Y16,0))</f>
        <v/>
      </c>
    </row>
    <row r="22" spans="2:22" ht="15.75" thickBot="1" x14ac:dyDescent="0.35">
      <c r="B22" s="90" t="str">
        <f>IF('Target schedule'!C17="","",'Target schedule'!C17)</f>
        <v/>
      </c>
      <c r="C22" s="85"/>
      <c r="D22" s="56" t="str">
        <f>IF(B22="","",'Target schedule'!U17-C22)</f>
        <v/>
      </c>
      <c r="E22" s="47" t="str">
        <f>IF(B22="","",IFERROR(D22/'Target schedule'!U17,0))</f>
        <v/>
      </c>
      <c r="F22" s="85"/>
      <c r="G22" s="56" t="str">
        <f>IF(B22="","",'Target schedule'!V17-F22)</f>
        <v/>
      </c>
      <c r="H22" s="47" t="str">
        <f>IF(B22="","",IFERROR(G22/'Target schedule'!V17,0))</f>
        <v/>
      </c>
      <c r="I22" s="111"/>
      <c r="J22" s="112" t="str">
        <f>IF(B22="","",'Target schedule'!W17-I22)</f>
        <v/>
      </c>
      <c r="K22" s="47" t="str">
        <f>IF(B22="","",IFERROR(J22/'Target schedule'!W17,0))</f>
        <v/>
      </c>
      <c r="L22" s="111"/>
      <c r="M22" s="112" t="str">
        <f>IF(B22="","",'Target schedule'!X17-L22)</f>
        <v/>
      </c>
      <c r="N22" s="47" t="str">
        <f>IF(B22="","",IFERROR(M22/'Target schedule'!X17,0))</f>
        <v/>
      </c>
      <c r="O22" s="115" t="str">
        <f t="shared" si="1"/>
        <v/>
      </c>
      <c r="P22" s="112" t="str">
        <f>IF(B22="","",IFERROR('Target schedule'!Y17-O22,""))</f>
        <v/>
      </c>
      <c r="Q22" s="47" t="str">
        <f>IF(B22="","",IFERROR(P22/'Target schedule'!Y17,0))</f>
        <v/>
      </c>
    </row>
    <row r="23" spans="2:22" ht="17.25" thickTop="1" thickBot="1" x14ac:dyDescent="0.35">
      <c r="B23"/>
      <c r="C23"/>
      <c r="D23"/>
      <c r="E23"/>
      <c r="F23"/>
      <c r="G23"/>
      <c r="H23"/>
      <c r="I23"/>
      <c r="J23"/>
      <c r="K23"/>
      <c r="L23"/>
      <c r="M23"/>
      <c r="N23"/>
      <c r="O23"/>
      <c r="P23"/>
      <c r="Q23"/>
      <c r="R23"/>
      <c r="S23"/>
      <c r="T23"/>
      <c r="U23"/>
      <c r="V23"/>
    </row>
    <row r="24" spans="2:22" ht="17.25" customHeight="1" thickTop="1" thickBot="1" x14ac:dyDescent="0.35">
      <c r="C24" s="254" t="s">
        <v>53</v>
      </c>
      <c r="D24" s="255"/>
      <c r="E24" s="256"/>
      <c r="F24" s="254" t="s">
        <v>44</v>
      </c>
      <c r="G24" s="255"/>
      <c r="H24" s="256"/>
      <c r="I24" s="254" t="s">
        <v>45</v>
      </c>
      <c r="J24" s="255"/>
      <c r="K24" s="256"/>
      <c r="L24" s="255" t="s">
        <v>46</v>
      </c>
      <c r="M24" s="255"/>
      <c r="N24" s="257"/>
      <c r="O24" s="254" t="s">
        <v>60</v>
      </c>
      <c r="P24" s="255"/>
      <c r="Q24" s="256"/>
      <c r="R24"/>
      <c r="S24"/>
      <c r="T24"/>
      <c r="U24"/>
      <c r="V24"/>
    </row>
    <row r="25" spans="2:22" ht="17.25" thickTop="1" thickBot="1" x14ac:dyDescent="0.35">
      <c r="B25" s="38" t="s">
        <v>13</v>
      </c>
      <c r="C25" s="67" t="s">
        <v>48</v>
      </c>
      <c r="D25" s="40" t="s">
        <v>49</v>
      </c>
      <c r="E25" s="41" t="s">
        <v>50</v>
      </c>
      <c r="F25" s="67" t="s">
        <v>48</v>
      </c>
      <c r="G25" s="40" t="s">
        <v>49</v>
      </c>
      <c r="H25" s="41" t="s">
        <v>50</v>
      </c>
      <c r="I25" s="39" t="s">
        <v>48</v>
      </c>
      <c r="J25" s="40" t="s">
        <v>49</v>
      </c>
      <c r="K25" s="41" t="s">
        <v>50</v>
      </c>
      <c r="L25" s="39" t="s">
        <v>48</v>
      </c>
      <c r="M25" s="40" t="s">
        <v>49</v>
      </c>
      <c r="N25" s="41" t="s">
        <v>50</v>
      </c>
      <c r="O25" s="39" t="s">
        <v>48</v>
      </c>
      <c r="P25" s="40" t="s">
        <v>49</v>
      </c>
      <c r="Q25" s="41" t="s">
        <v>50</v>
      </c>
      <c r="R25"/>
      <c r="S25"/>
      <c r="T25"/>
      <c r="U25"/>
      <c r="V25"/>
    </row>
    <row r="26" spans="2:22" ht="30.75" thickTop="1" x14ac:dyDescent="0.3">
      <c r="B26" s="161" t="str">
        <f>'Target schedule'!C21</f>
        <v>Number aged under 25 years of age who gain basic skills on leaving</v>
      </c>
      <c r="C26" s="68"/>
      <c r="D26" s="53">
        <f>'Target schedule'!U21-C26</f>
        <v>0</v>
      </c>
      <c r="E26" s="43">
        <f>IFERROR(D26/'Target schedule'!U21,0)</f>
        <v>0</v>
      </c>
      <c r="F26" s="68"/>
      <c r="G26" s="53">
        <f>'Target schedule'!V21-F26</f>
        <v>0</v>
      </c>
      <c r="H26" s="43">
        <f>IFERROR(G26/'Target schedule'!V21,0)</f>
        <v>0</v>
      </c>
      <c r="I26" s="106"/>
      <c r="J26" s="107">
        <f>'Target schedule'!W21-I26</f>
        <v>0</v>
      </c>
      <c r="K26" s="43">
        <f>IFERROR(J26/'Target schedule'!W21,0)</f>
        <v>0</v>
      </c>
      <c r="L26" s="106"/>
      <c r="M26" s="107">
        <f>'Target schedule'!X21-L26</f>
        <v>0</v>
      </c>
      <c r="N26" s="43">
        <f>IFERROR(M26/'Target schedule'!X21,0)</f>
        <v>0</v>
      </c>
      <c r="O26" s="113">
        <f>SUM(C26,F26,I26,L26)</f>
        <v>0</v>
      </c>
      <c r="P26" s="107">
        <f>IFERROR('Target schedule'!Y21-O26,"")</f>
        <v>0</v>
      </c>
      <c r="Q26" s="43">
        <f>IFERROR(P26/'Target schedule'!Y21,0)</f>
        <v>0</v>
      </c>
      <c r="R26"/>
      <c r="S26"/>
      <c r="T26"/>
      <c r="U26"/>
      <c r="V26"/>
    </row>
    <row r="27" spans="2:22" ht="60" x14ac:dyDescent="0.3">
      <c r="B27" s="48" t="str">
        <f>'Target schedule'!C22</f>
        <v>Number aged under 25 years of age who move into employment, including self-employment, or education or training on leaving</v>
      </c>
      <c r="C27" s="69"/>
      <c r="D27" s="55">
        <f>'Target schedule'!U22-C27</f>
        <v>0</v>
      </c>
      <c r="E27" s="45">
        <f>IFERROR(D27/'Target schedule'!U22,0)</f>
        <v>0</v>
      </c>
      <c r="F27" s="69"/>
      <c r="G27" s="55">
        <f>'Target schedule'!V22-F27</f>
        <v>0</v>
      </c>
      <c r="H27" s="45">
        <f>IFERROR(G27/'Target schedule'!V22,0)</f>
        <v>0</v>
      </c>
      <c r="I27" s="108"/>
      <c r="J27" s="109">
        <f>'Target schedule'!W22-I27</f>
        <v>0</v>
      </c>
      <c r="K27" s="45">
        <f>IFERROR(J27/'Target schedule'!W22,0)</f>
        <v>0</v>
      </c>
      <c r="L27" s="108"/>
      <c r="M27" s="109">
        <f>'Target schedule'!X22-L27</f>
        <v>0</v>
      </c>
      <c r="N27" s="45">
        <f>IFERROR(M27/'Target schedule'!X22,0)</f>
        <v>0</v>
      </c>
      <c r="O27" s="114">
        <f t="shared" ref="O27" si="2">SUM(C27,F27,I27,L27)</f>
        <v>0</v>
      </c>
      <c r="P27" s="109">
        <f>IFERROR('Target schedule'!Y22-O27,"")</f>
        <v>0</v>
      </c>
      <c r="Q27" s="45">
        <f>IFERROR(P27/'Target schedule'!Y22,0)</f>
        <v>0</v>
      </c>
      <c r="R27"/>
      <c r="S27"/>
      <c r="T27"/>
      <c r="U27"/>
      <c r="V27"/>
    </row>
    <row r="28" spans="2:22" ht="36" customHeight="1" x14ac:dyDescent="0.3">
      <c r="B28" s="48" t="str">
        <f>IF('Target schedule'!C23="","",'Target schedule'!C23)</f>
        <v/>
      </c>
      <c r="C28" s="69"/>
      <c r="D28" s="55" t="str">
        <f>IF(B28="","",'Target schedule'!U23-C28)</f>
        <v/>
      </c>
      <c r="E28" s="45" t="str">
        <f>IF(B28="","",IFERROR(D28/'Target schedule'!U23,0))</f>
        <v/>
      </c>
      <c r="F28" s="69"/>
      <c r="G28" s="55" t="str">
        <f>IF(B28="","",'Target schedule'!V23-F28)</f>
        <v/>
      </c>
      <c r="H28" s="45" t="str">
        <f>IF(B28="","",IFERROR(G28/'Target schedule'!V23,0))</f>
        <v/>
      </c>
      <c r="I28" s="108"/>
      <c r="J28" s="109" t="str">
        <f>IF(B28="","",'Target schedule'!W23-I28)</f>
        <v/>
      </c>
      <c r="K28" s="45" t="str">
        <f>IF(B28="","",IFERROR(J28/'Target schedule'!W23,0))</f>
        <v/>
      </c>
      <c r="L28" s="108"/>
      <c r="M28" s="109" t="str">
        <f>IF(B28="","",'Target schedule'!X23-L28)</f>
        <v/>
      </c>
      <c r="N28" s="45" t="str">
        <f>IF(B28="","",IFERROR(M28/'Target schedule'!X23,0))</f>
        <v/>
      </c>
      <c r="O28" s="114" t="str">
        <f>IF(B28="","",SUM(C28,F28,I28,L28))</f>
        <v/>
      </c>
      <c r="P28" s="109" t="str">
        <f>IF(B28="","",IFERROR('Target schedule'!Y23-O28,""))</f>
        <v/>
      </c>
      <c r="Q28" s="45" t="str">
        <f>IF(B28="","",IFERROR(P28/'Target schedule'!Y23,0))</f>
        <v/>
      </c>
      <c r="R28"/>
      <c r="S28"/>
      <c r="T28"/>
      <c r="U28"/>
      <c r="V28"/>
    </row>
    <row r="29" spans="2:22" ht="39" customHeight="1" x14ac:dyDescent="0.3">
      <c r="B29" s="48" t="str">
        <f>IF('Target schedule'!C24="","",'Target schedule'!C24)</f>
        <v/>
      </c>
      <c r="C29" s="69"/>
      <c r="D29" s="55" t="str">
        <f>IF(B29="","",'Target schedule'!U24-C29)</f>
        <v/>
      </c>
      <c r="E29" s="45" t="str">
        <f>IF(B29="","",IFERROR(D29/'Target schedule'!U24,0))</f>
        <v/>
      </c>
      <c r="F29" s="69"/>
      <c r="G29" s="55" t="str">
        <f>IF(B29="","",'Target schedule'!V24-F29)</f>
        <v/>
      </c>
      <c r="H29" s="45" t="str">
        <f>IF(B29="","",IFERROR(G29/'Target schedule'!V24,0))</f>
        <v/>
      </c>
      <c r="I29" s="108"/>
      <c r="J29" s="109" t="str">
        <f>IF(B29="","",'Target schedule'!W24-I29)</f>
        <v/>
      </c>
      <c r="K29" s="45" t="str">
        <f>IF(B29="","",IFERROR(J29/'Target schedule'!W24,0))</f>
        <v/>
      </c>
      <c r="L29" s="108"/>
      <c r="M29" s="109" t="str">
        <f>IF(B29="","",'Target schedule'!X24-L29)</f>
        <v/>
      </c>
      <c r="N29" s="45" t="str">
        <f>IF(B29="","",IFERROR(M29/'Target schedule'!X24,0))</f>
        <v/>
      </c>
      <c r="O29" s="114" t="str">
        <f t="shared" ref="O29:O31" si="3">IF(B29="","",SUM(C29,F29,I29,L29))</f>
        <v/>
      </c>
      <c r="P29" s="109" t="str">
        <f>IF(B29="","",IFERROR('Target schedule'!Y24-O29,""))</f>
        <v/>
      </c>
      <c r="Q29" s="45" t="str">
        <f>IF(B29="","",IFERROR(P29/'Target schedule'!Y24,0))</f>
        <v/>
      </c>
      <c r="R29"/>
      <c r="S29"/>
      <c r="T29"/>
      <c r="U29"/>
      <c r="V29"/>
    </row>
    <row r="30" spans="2:22" ht="42.75" customHeight="1" x14ac:dyDescent="0.3">
      <c r="B30" s="48" t="str">
        <f>IF('Target schedule'!C25="","",'Target schedule'!C25)</f>
        <v/>
      </c>
      <c r="C30" s="69"/>
      <c r="D30" s="55" t="str">
        <f>IF(B30="","",'Target schedule'!U25-C30)</f>
        <v/>
      </c>
      <c r="E30" s="45" t="str">
        <f>IF(B30="","",IFERROR(D30/'Target schedule'!U25,0))</f>
        <v/>
      </c>
      <c r="F30" s="69"/>
      <c r="G30" s="55" t="str">
        <f>IF(B30="","",'Target schedule'!V25-F30)</f>
        <v/>
      </c>
      <c r="H30" s="45" t="str">
        <f>IF(B30="","",IFERROR(G30/'Target schedule'!V25,0))</f>
        <v/>
      </c>
      <c r="I30" s="108"/>
      <c r="J30" s="109" t="str">
        <f>IF(B30="","",'Target schedule'!W25-I30)</f>
        <v/>
      </c>
      <c r="K30" s="45" t="str">
        <f>IF(B30="","",IFERROR(J30/'Target schedule'!W25,0))</f>
        <v/>
      </c>
      <c r="L30" s="108"/>
      <c r="M30" s="109" t="str">
        <f>IF(B30="","",'Target schedule'!X25-L30)</f>
        <v/>
      </c>
      <c r="N30" s="45" t="str">
        <f>IF(B30="","",IFERROR(M30/'Target schedule'!X25,0))</f>
        <v/>
      </c>
      <c r="O30" s="114" t="str">
        <f t="shared" si="3"/>
        <v/>
      </c>
      <c r="P30" s="109" t="str">
        <f>IF(B30="","",IFERROR('Target schedule'!Y25-O30,""))</f>
        <v/>
      </c>
      <c r="Q30" s="45" t="str">
        <f>IF(B30="","",IFERROR(P30/'Target schedule'!Y25,0))</f>
        <v/>
      </c>
      <c r="R30"/>
      <c r="S30"/>
      <c r="T30"/>
      <c r="U30"/>
      <c r="V30"/>
    </row>
    <row r="31" spans="2:22" ht="36.75" customHeight="1" thickBot="1" x14ac:dyDescent="0.35">
      <c r="B31" s="86" t="str">
        <f>IF('Target schedule'!C26="","",'Target schedule'!C26)</f>
        <v/>
      </c>
      <c r="C31" s="64"/>
      <c r="D31" s="56" t="str">
        <f>IF(B31="","",'Target schedule'!U26-C31)</f>
        <v/>
      </c>
      <c r="E31" s="47" t="str">
        <f>IF(B31="","",IFERROR(D31/'Target schedule'!U26,0))</f>
        <v/>
      </c>
      <c r="F31" s="64"/>
      <c r="G31" s="56" t="str">
        <f>IF(B31="","",'Target schedule'!V26-F31)</f>
        <v/>
      </c>
      <c r="H31" s="47" t="str">
        <f>IF(B31="","",IFERROR(G31/'Target schedule'!V26,0))</f>
        <v/>
      </c>
      <c r="I31" s="116"/>
      <c r="J31" s="112" t="str">
        <f>IF(B31="","",'Target schedule'!W26-I31)</f>
        <v/>
      </c>
      <c r="K31" s="47" t="str">
        <f>IF(B31="","",IFERROR(J31/'Target schedule'!W26,0))</f>
        <v/>
      </c>
      <c r="L31" s="116"/>
      <c r="M31" s="112" t="str">
        <f>IF(B31="","",'Target schedule'!X26-L31)</f>
        <v/>
      </c>
      <c r="N31" s="47" t="str">
        <f>IF(B31="","",IFERROR(M31/'Target schedule'!X26,0))</f>
        <v/>
      </c>
      <c r="O31" s="115" t="str">
        <f t="shared" si="3"/>
        <v/>
      </c>
      <c r="P31" s="112" t="str">
        <f>IF(B31="","",IFERROR('Target schedule'!Y26-O31,""))</f>
        <v/>
      </c>
      <c r="Q31" s="47" t="str">
        <f>IF(B31="","",IFERROR(P31/'Target schedule'!Y26,0))</f>
        <v/>
      </c>
      <c r="R31"/>
      <c r="S31"/>
      <c r="T31"/>
      <c r="U31"/>
      <c r="V31"/>
    </row>
    <row r="32" spans="2:22" ht="17.25" thickTop="1" thickBot="1" x14ac:dyDescent="0.35">
      <c r="B32"/>
      <c r="C32"/>
      <c r="D32"/>
      <c r="E32"/>
      <c r="F32"/>
      <c r="G32"/>
      <c r="H32"/>
      <c r="I32"/>
      <c r="J32"/>
      <c r="K32"/>
      <c r="L32"/>
      <c r="M32"/>
      <c r="N32"/>
      <c r="O32"/>
      <c r="P32"/>
      <c r="Q32"/>
      <c r="R32"/>
      <c r="S32"/>
      <c r="T32"/>
      <c r="U32"/>
      <c r="V32"/>
    </row>
    <row r="33" spans="1:22" ht="15.75" customHeight="1" thickTop="1" thickBot="1" x14ac:dyDescent="0.35">
      <c r="A33" s="70"/>
      <c r="B33" s="71"/>
      <c r="C33" s="254" t="s">
        <v>53</v>
      </c>
      <c r="D33" s="255"/>
      <c r="E33" s="256"/>
      <c r="F33" s="254" t="s">
        <v>44</v>
      </c>
      <c r="G33" s="255"/>
      <c r="H33" s="256"/>
      <c r="I33" s="254" t="s">
        <v>45</v>
      </c>
      <c r="J33" s="255"/>
      <c r="K33" s="256"/>
      <c r="L33" s="255" t="s">
        <v>46</v>
      </c>
      <c r="M33" s="255"/>
      <c r="N33" s="257"/>
      <c r="O33" s="254" t="s">
        <v>60</v>
      </c>
      <c r="P33" s="255"/>
      <c r="Q33" s="256"/>
      <c r="R33"/>
      <c r="S33"/>
      <c r="T33"/>
      <c r="U33"/>
    </row>
    <row r="34" spans="1:22" ht="15.75" customHeight="1" thickTop="1" thickBot="1" x14ac:dyDescent="0.35">
      <c r="B34" s="38" t="s">
        <v>38</v>
      </c>
      <c r="C34" s="39" t="s">
        <v>48</v>
      </c>
      <c r="D34" s="40" t="s">
        <v>49</v>
      </c>
      <c r="E34" s="41" t="s">
        <v>50</v>
      </c>
      <c r="F34" s="39" t="s">
        <v>48</v>
      </c>
      <c r="G34" s="40" t="s">
        <v>49</v>
      </c>
      <c r="H34" s="41" t="s">
        <v>50</v>
      </c>
      <c r="I34" s="39" t="s">
        <v>48</v>
      </c>
      <c r="J34" s="40" t="s">
        <v>49</v>
      </c>
      <c r="K34" s="41" t="s">
        <v>50</v>
      </c>
      <c r="L34" s="39" t="s">
        <v>48</v>
      </c>
      <c r="M34" s="40" t="s">
        <v>49</v>
      </c>
      <c r="N34" s="41" t="s">
        <v>50</v>
      </c>
      <c r="O34" s="39" t="s">
        <v>48</v>
      </c>
      <c r="P34" s="40" t="s">
        <v>49</v>
      </c>
      <c r="Q34" s="41" t="s">
        <v>50</v>
      </c>
    </row>
    <row r="35" spans="1:22" ht="15.75" customHeight="1" thickTop="1" x14ac:dyDescent="0.3">
      <c r="B35" s="42" t="str">
        <f>IF('Target schedule'!D30="","",'Target schedule'!D30)</f>
        <v/>
      </c>
      <c r="C35" s="106"/>
      <c r="D35" s="107">
        <f>'Target schedule'!U30-C35</f>
        <v>0</v>
      </c>
      <c r="E35" s="43">
        <f>IFERROR(D35/'Target schedule'!U30,0)</f>
        <v>0</v>
      </c>
      <c r="F35" s="106"/>
      <c r="G35" s="107">
        <f>'Target schedule'!V30-F35</f>
        <v>0</v>
      </c>
      <c r="H35" s="43">
        <f>IFERROR(G35/'Target schedule'!V30,0)</f>
        <v>0</v>
      </c>
      <c r="I35" s="106"/>
      <c r="J35" s="107">
        <f>'Target schedule'!W30-I35</f>
        <v>0</v>
      </c>
      <c r="K35" s="43">
        <f>IFERROR(J35/'Target schedule'!W30,0)</f>
        <v>0</v>
      </c>
      <c r="L35" s="106"/>
      <c r="M35" s="107">
        <f>'Target schedule'!X30-L35</f>
        <v>0</v>
      </c>
      <c r="N35" s="43">
        <f>IFERROR(M35/'Target schedule'!X30,0)</f>
        <v>0</v>
      </c>
      <c r="O35" s="113">
        <f>SUM(C35,F35,I35,L35)</f>
        <v>0</v>
      </c>
      <c r="P35" s="107">
        <f>'Target schedule'!Y30-O35</f>
        <v>0</v>
      </c>
      <c r="Q35" s="43">
        <f>IFERROR(P35/'Target schedule'!Y30,0)</f>
        <v>0</v>
      </c>
    </row>
    <row r="36" spans="1:22" ht="15.75" customHeight="1" x14ac:dyDescent="0.3">
      <c r="B36" s="44" t="str">
        <f>IF('Target schedule'!D31="","",'Target schedule'!D31)</f>
        <v/>
      </c>
      <c r="C36" s="108"/>
      <c r="D36" s="109">
        <f>'Target schedule'!U31-C36</f>
        <v>0</v>
      </c>
      <c r="E36" s="45">
        <f>IFERROR(D36/'Target schedule'!U31,0)</f>
        <v>0</v>
      </c>
      <c r="F36" s="108"/>
      <c r="G36" s="109">
        <f>'Target schedule'!V31-F36</f>
        <v>0</v>
      </c>
      <c r="H36" s="45">
        <f>IFERROR(G36/'Target schedule'!V31,0)</f>
        <v>0</v>
      </c>
      <c r="I36" s="108"/>
      <c r="J36" s="109">
        <f>'Target schedule'!W31-I36</f>
        <v>0</v>
      </c>
      <c r="K36" s="45">
        <f>IFERROR(J36/'Target schedule'!W31,0)</f>
        <v>0</v>
      </c>
      <c r="L36" s="108"/>
      <c r="M36" s="109">
        <f>'Target schedule'!X31-L36</f>
        <v>0</v>
      </c>
      <c r="N36" s="45">
        <f>IFERROR(M36/'Target schedule'!X31,0)</f>
        <v>0</v>
      </c>
      <c r="O36" s="114">
        <f t="shared" ref="O36:O40" si="4">SUM(C36,F36,I36,L36)</f>
        <v>0</v>
      </c>
      <c r="P36" s="109">
        <f>'Target schedule'!Y31-O36</f>
        <v>0</v>
      </c>
      <c r="Q36" s="45">
        <f>IFERROR(P36/'Target schedule'!Y31,0)</f>
        <v>0</v>
      </c>
    </row>
    <row r="37" spans="1:22" ht="15.75" customHeight="1" x14ac:dyDescent="0.3">
      <c r="B37" s="44" t="str">
        <f>IF('Target schedule'!D32="","",'Target schedule'!D32)</f>
        <v/>
      </c>
      <c r="C37" s="108"/>
      <c r="D37" s="109">
        <f>'Target schedule'!U32-C37</f>
        <v>0</v>
      </c>
      <c r="E37" s="45">
        <f>IFERROR(D37/'Target schedule'!U32,0)</f>
        <v>0</v>
      </c>
      <c r="F37" s="108"/>
      <c r="G37" s="109">
        <f>'Target schedule'!V32-F37</f>
        <v>0</v>
      </c>
      <c r="H37" s="45">
        <f>IFERROR(G37/'Target schedule'!V32,0)</f>
        <v>0</v>
      </c>
      <c r="I37" s="108"/>
      <c r="J37" s="109">
        <f>'Target schedule'!W32-I37</f>
        <v>0</v>
      </c>
      <c r="K37" s="45">
        <f>IFERROR(J37/'Target schedule'!W32,0)</f>
        <v>0</v>
      </c>
      <c r="L37" s="108"/>
      <c r="M37" s="109">
        <f>'Target schedule'!X32-L37</f>
        <v>0</v>
      </c>
      <c r="N37" s="45">
        <f>IFERROR(M37/'Target schedule'!X32,0)</f>
        <v>0</v>
      </c>
      <c r="O37" s="114">
        <f t="shared" si="4"/>
        <v>0</v>
      </c>
      <c r="P37" s="109">
        <f>'Target schedule'!Y32-O37</f>
        <v>0</v>
      </c>
      <c r="Q37" s="45">
        <f>IFERROR(P37/'Target schedule'!Y32,0)</f>
        <v>0</v>
      </c>
    </row>
    <row r="38" spans="1:22" ht="15.75" customHeight="1" x14ac:dyDescent="0.3">
      <c r="B38" s="44" t="str">
        <f>IF('Target schedule'!D33="","",'Target schedule'!D33)</f>
        <v/>
      </c>
      <c r="C38" s="108"/>
      <c r="D38" s="109">
        <f>'Target schedule'!U33-C38</f>
        <v>0</v>
      </c>
      <c r="E38" s="45">
        <f>IFERROR(D38/'Target schedule'!U33,0)</f>
        <v>0</v>
      </c>
      <c r="F38" s="108"/>
      <c r="G38" s="109">
        <f>'Target schedule'!V33-F38</f>
        <v>0</v>
      </c>
      <c r="H38" s="45">
        <f>IFERROR(G38/'Target schedule'!V33,0)</f>
        <v>0</v>
      </c>
      <c r="I38" s="108"/>
      <c r="J38" s="109">
        <f>'Target schedule'!W33-I38</f>
        <v>0</v>
      </c>
      <c r="K38" s="45">
        <f>IFERROR(J38/'Target schedule'!W33,0)</f>
        <v>0</v>
      </c>
      <c r="L38" s="108"/>
      <c r="M38" s="109">
        <f>'Target schedule'!X33-L38</f>
        <v>0</v>
      </c>
      <c r="N38" s="45">
        <f>IFERROR(M38/'Target schedule'!X33,0)</f>
        <v>0</v>
      </c>
      <c r="O38" s="114">
        <f t="shared" si="4"/>
        <v>0</v>
      </c>
      <c r="P38" s="109">
        <f>'Target schedule'!Y33-O38</f>
        <v>0</v>
      </c>
      <c r="Q38" s="45">
        <f>IFERROR(P38/'Target schedule'!Y33,0)</f>
        <v>0</v>
      </c>
    </row>
    <row r="39" spans="1:22" ht="15.75" customHeight="1" x14ac:dyDescent="0.3">
      <c r="B39" s="44" t="str">
        <f>IF('Target schedule'!D34="","",'Target schedule'!D34)</f>
        <v/>
      </c>
      <c r="C39" s="108"/>
      <c r="D39" s="109">
        <f>'Target schedule'!U34-C39</f>
        <v>0</v>
      </c>
      <c r="E39" s="45">
        <f>IFERROR(D39/'Target schedule'!U34,0)</f>
        <v>0</v>
      </c>
      <c r="F39" s="108"/>
      <c r="G39" s="109">
        <f>'Target schedule'!V34-F39</f>
        <v>0</v>
      </c>
      <c r="H39" s="45">
        <f>IFERROR(G39/'Target schedule'!V34,0)</f>
        <v>0</v>
      </c>
      <c r="I39" s="108"/>
      <c r="J39" s="109">
        <f>'Target schedule'!W34-I39</f>
        <v>0</v>
      </c>
      <c r="K39" s="45">
        <f>IFERROR(J39/'Target schedule'!W34,0)</f>
        <v>0</v>
      </c>
      <c r="L39" s="108"/>
      <c r="M39" s="109">
        <f>'Target schedule'!X34-L39</f>
        <v>0</v>
      </c>
      <c r="N39" s="45">
        <f>IFERROR(M39/'Target schedule'!X34,0)</f>
        <v>0</v>
      </c>
      <c r="O39" s="114">
        <f t="shared" si="4"/>
        <v>0</v>
      </c>
      <c r="P39" s="109">
        <f>'Target schedule'!Y34-O39</f>
        <v>0</v>
      </c>
      <c r="Q39" s="45">
        <f>IFERROR(P39/'Target schedule'!Y34,0)</f>
        <v>0</v>
      </c>
    </row>
    <row r="40" spans="1:22" ht="15.75" customHeight="1" thickBot="1" x14ac:dyDescent="0.35">
      <c r="B40" s="46" t="str">
        <f>IF('Target schedule'!D35="","",'Target schedule'!D35)</f>
        <v/>
      </c>
      <c r="C40" s="116"/>
      <c r="D40" s="112">
        <f>'Target schedule'!U35-C40</f>
        <v>0</v>
      </c>
      <c r="E40" s="47">
        <f>IFERROR(D40/'Target schedule'!U35,0)</f>
        <v>0</v>
      </c>
      <c r="F40" s="116"/>
      <c r="G40" s="112">
        <f>'Target schedule'!V35-F40</f>
        <v>0</v>
      </c>
      <c r="H40" s="47">
        <f>IFERROR(G40/'Target schedule'!V35,0)</f>
        <v>0</v>
      </c>
      <c r="I40" s="116"/>
      <c r="J40" s="112">
        <f>'Target schedule'!W35-I40</f>
        <v>0</v>
      </c>
      <c r="K40" s="47">
        <f>IFERROR(J40/'Target schedule'!W35,0)</f>
        <v>0</v>
      </c>
      <c r="L40" s="116"/>
      <c r="M40" s="112">
        <f>'Target schedule'!X35-L40</f>
        <v>0</v>
      </c>
      <c r="N40" s="47">
        <f>IFERROR(M40/'Target schedule'!X35,0)</f>
        <v>0</v>
      </c>
      <c r="O40" s="115">
        <f t="shared" si="4"/>
        <v>0</v>
      </c>
      <c r="P40" s="112">
        <f>'Target schedule'!Y35-O40</f>
        <v>0</v>
      </c>
      <c r="Q40" s="47">
        <f>IFERROR(P40/'Target schedule'!Y35,0)</f>
        <v>0</v>
      </c>
    </row>
    <row r="41" spans="1:22" ht="17.25" thickTop="1" thickBot="1" x14ac:dyDescent="0.35">
      <c r="B41"/>
      <c r="C41"/>
      <c r="D41"/>
      <c r="E41"/>
      <c r="F41"/>
      <c r="G41"/>
      <c r="H41"/>
      <c r="I41"/>
      <c r="J41"/>
      <c r="K41"/>
      <c r="L41"/>
      <c r="M41"/>
      <c r="N41"/>
      <c r="O41"/>
      <c r="P41"/>
      <c r="Q41"/>
      <c r="R41"/>
      <c r="S41"/>
      <c r="T41"/>
      <c r="U41"/>
      <c r="V41"/>
    </row>
    <row r="42" spans="1:22" ht="15.75" customHeight="1" thickTop="1" thickBot="1" x14ac:dyDescent="0.35">
      <c r="C42" s="254" t="s">
        <v>53</v>
      </c>
      <c r="D42" s="255"/>
      <c r="E42" s="256"/>
      <c r="F42" s="254" t="s">
        <v>44</v>
      </c>
      <c r="G42" s="255"/>
      <c r="H42" s="256"/>
      <c r="I42" s="254" t="s">
        <v>45</v>
      </c>
      <c r="J42" s="255"/>
      <c r="K42" s="256"/>
      <c r="L42" s="255" t="s">
        <v>46</v>
      </c>
      <c r="M42" s="255"/>
      <c r="N42" s="257"/>
      <c r="O42" s="254" t="s">
        <v>60</v>
      </c>
      <c r="P42" s="255"/>
      <c r="Q42" s="256"/>
      <c r="R42"/>
      <c r="S42"/>
      <c r="T42"/>
      <c r="U42"/>
    </row>
    <row r="43" spans="1:22" ht="15.75" customHeight="1" thickTop="1" thickBot="1" x14ac:dyDescent="0.35">
      <c r="B43" s="38" t="s">
        <v>39</v>
      </c>
      <c r="C43" s="39" t="s">
        <v>48</v>
      </c>
      <c r="D43" s="40" t="s">
        <v>49</v>
      </c>
      <c r="E43" s="41" t="s">
        <v>50</v>
      </c>
      <c r="F43" s="39" t="s">
        <v>48</v>
      </c>
      <c r="G43" s="40" t="s">
        <v>49</v>
      </c>
      <c r="H43" s="41" t="s">
        <v>50</v>
      </c>
      <c r="I43" s="39" t="s">
        <v>48</v>
      </c>
      <c r="J43" s="40" t="s">
        <v>49</v>
      </c>
      <c r="K43" s="41" t="s">
        <v>50</v>
      </c>
      <c r="L43" s="39" t="s">
        <v>48</v>
      </c>
      <c r="M43" s="40" t="s">
        <v>49</v>
      </c>
      <c r="N43" s="41" t="s">
        <v>50</v>
      </c>
      <c r="O43" s="39" t="s">
        <v>48</v>
      </c>
      <c r="P43" s="40" t="s">
        <v>49</v>
      </c>
      <c r="Q43" s="41" t="s">
        <v>50</v>
      </c>
    </row>
    <row r="44" spans="1:22" ht="15.75" customHeight="1" thickTop="1" x14ac:dyDescent="0.3">
      <c r="B44" s="42" t="str">
        <f>IF('Target schedule'!D37="","",'Target schedule'!D37)</f>
        <v/>
      </c>
      <c r="C44" s="106"/>
      <c r="D44" s="107">
        <f>'Target schedule'!U37-C44</f>
        <v>0</v>
      </c>
      <c r="E44" s="43">
        <f>IFERROR(D44/'Target schedule'!U37,0)</f>
        <v>0</v>
      </c>
      <c r="F44" s="106"/>
      <c r="G44" s="107">
        <f>'Target schedule'!V37-F44</f>
        <v>0</v>
      </c>
      <c r="H44" s="43">
        <f>IFERROR(G44/'Target schedule'!V37,0)</f>
        <v>0</v>
      </c>
      <c r="I44" s="106"/>
      <c r="J44" s="107">
        <f>'Target schedule'!W37-I44</f>
        <v>0</v>
      </c>
      <c r="K44" s="43">
        <f>IFERROR(J44/'Target schedule'!W37,0)</f>
        <v>0</v>
      </c>
      <c r="L44" s="106"/>
      <c r="M44" s="107">
        <f>'Target schedule'!X37-L44</f>
        <v>0</v>
      </c>
      <c r="N44" s="43">
        <f>IFERROR(M44/'Target schedule'!X37,0)</f>
        <v>0</v>
      </c>
      <c r="O44" s="113">
        <f>SUM(C44,F44,I44,L44)</f>
        <v>0</v>
      </c>
      <c r="P44" s="107">
        <f>'Target schedule'!Y37-O44</f>
        <v>0</v>
      </c>
      <c r="Q44" s="43">
        <f>IFERROR(P44/'Target schedule'!Y37,0)</f>
        <v>0</v>
      </c>
    </row>
    <row r="45" spans="1:22" ht="15.75" customHeight="1" x14ac:dyDescent="0.3">
      <c r="B45" s="44" t="str">
        <f>IF('Target schedule'!D38="","",'Target schedule'!D38)</f>
        <v/>
      </c>
      <c r="C45" s="108"/>
      <c r="D45" s="109">
        <f>'Target schedule'!U38-C45</f>
        <v>0</v>
      </c>
      <c r="E45" s="45">
        <f>IFERROR(D45/'Target schedule'!U38,0)</f>
        <v>0</v>
      </c>
      <c r="F45" s="108"/>
      <c r="G45" s="109">
        <f>'Target schedule'!V38-F45</f>
        <v>0</v>
      </c>
      <c r="H45" s="45">
        <f>IFERROR(G45/'Target schedule'!V38,0)</f>
        <v>0</v>
      </c>
      <c r="I45" s="108"/>
      <c r="J45" s="109">
        <f>'Target schedule'!W38-I45</f>
        <v>0</v>
      </c>
      <c r="K45" s="45">
        <f>IFERROR(J45/'Target schedule'!W38,0)</f>
        <v>0</v>
      </c>
      <c r="L45" s="108"/>
      <c r="M45" s="109">
        <f>'Target schedule'!X38-L45</f>
        <v>0</v>
      </c>
      <c r="N45" s="45">
        <f>IFERROR(M45/'Target schedule'!X38,0)</f>
        <v>0</v>
      </c>
      <c r="O45" s="114">
        <f t="shared" ref="O45:O49" si="5">SUM(C45,F45,I45,L45)</f>
        <v>0</v>
      </c>
      <c r="P45" s="109">
        <f>'Target schedule'!Y38-O45</f>
        <v>0</v>
      </c>
      <c r="Q45" s="45">
        <f>IFERROR(P45/'Target schedule'!Y38,0)</f>
        <v>0</v>
      </c>
    </row>
    <row r="46" spans="1:22" ht="15.75" customHeight="1" x14ac:dyDescent="0.3">
      <c r="B46" s="44" t="str">
        <f>IF('Target schedule'!D39="","",'Target schedule'!D39)</f>
        <v/>
      </c>
      <c r="C46" s="108"/>
      <c r="D46" s="109">
        <f>'Target schedule'!U39-C46</f>
        <v>0</v>
      </c>
      <c r="E46" s="45">
        <f>IFERROR(D46/'Target schedule'!U39,0)</f>
        <v>0</v>
      </c>
      <c r="F46" s="108"/>
      <c r="G46" s="109">
        <f>'Target schedule'!V39-F46</f>
        <v>0</v>
      </c>
      <c r="H46" s="45">
        <f>IFERROR(G46/'Target schedule'!V39,0)</f>
        <v>0</v>
      </c>
      <c r="I46" s="108"/>
      <c r="J46" s="109">
        <f>'Target schedule'!W39-I46</f>
        <v>0</v>
      </c>
      <c r="K46" s="45">
        <f>IFERROR(J46/'Target schedule'!W39,0)</f>
        <v>0</v>
      </c>
      <c r="L46" s="108"/>
      <c r="M46" s="109">
        <f>'Target schedule'!X39-L46</f>
        <v>0</v>
      </c>
      <c r="N46" s="45">
        <f>IFERROR(M46/'Target schedule'!X39,0)</f>
        <v>0</v>
      </c>
      <c r="O46" s="114">
        <f t="shared" si="5"/>
        <v>0</v>
      </c>
      <c r="P46" s="109">
        <f>'Target schedule'!Y39-O46</f>
        <v>0</v>
      </c>
      <c r="Q46" s="45">
        <f>IFERROR(P46/'Target schedule'!Y39,0)</f>
        <v>0</v>
      </c>
    </row>
    <row r="47" spans="1:22" ht="15.75" customHeight="1" x14ac:dyDescent="0.3">
      <c r="B47" s="44" t="str">
        <f>IF('Target schedule'!D40="","",'Target schedule'!D40)</f>
        <v/>
      </c>
      <c r="C47" s="108"/>
      <c r="D47" s="109">
        <f>'Target schedule'!U40-C47</f>
        <v>0</v>
      </c>
      <c r="E47" s="45">
        <f>IFERROR(D47/'Target schedule'!U40,0)</f>
        <v>0</v>
      </c>
      <c r="F47" s="108"/>
      <c r="G47" s="109">
        <f>'Target schedule'!V40-F47</f>
        <v>0</v>
      </c>
      <c r="H47" s="45">
        <f>IFERROR(G47/'Target schedule'!V40,0)</f>
        <v>0</v>
      </c>
      <c r="I47" s="108"/>
      <c r="J47" s="109">
        <f>'Target schedule'!W40-I47</f>
        <v>0</v>
      </c>
      <c r="K47" s="45">
        <f>IFERROR(J47/'Target schedule'!W40,0)</f>
        <v>0</v>
      </c>
      <c r="L47" s="108"/>
      <c r="M47" s="109">
        <f>'Target schedule'!X40-L47</f>
        <v>0</v>
      </c>
      <c r="N47" s="45">
        <f>IFERROR(M47/'Target schedule'!X40,0)</f>
        <v>0</v>
      </c>
      <c r="O47" s="114">
        <f t="shared" si="5"/>
        <v>0</v>
      </c>
      <c r="P47" s="109">
        <f>'Target schedule'!Y40-O47</f>
        <v>0</v>
      </c>
      <c r="Q47" s="45">
        <f>IFERROR(P47/'Target schedule'!Y40,0)</f>
        <v>0</v>
      </c>
    </row>
    <row r="48" spans="1:22" ht="15.75" customHeight="1" x14ac:dyDescent="0.3">
      <c r="B48" s="44" t="str">
        <f>IF('Target schedule'!D41="","",'Target schedule'!D41)</f>
        <v/>
      </c>
      <c r="C48" s="108"/>
      <c r="D48" s="109">
        <f>'Target schedule'!U41-C48</f>
        <v>0</v>
      </c>
      <c r="E48" s="45">
        <f>IFERROR(D48/'Target schedule'!U41,0)</f>
        <v>0</v>
      </c>
      <c r="F48" s="108"/>
      <c r="G48" s="109">
        <f>'Target schedule'!V41-F48</f>
        <v>0</v>
      </c>
      <c r="H48" s="45">
        <f>IFERROR(G48/'Target schedule'!V41,0)</f>
        <v>0</v>
      </c>
      <c r="I48" s="108"/>
      <c r="J48" s="109">
        <f>'Target schedule'!W41-I48</f>
        <v>0</v>
      </c>
      <c r="K48" s="45">
        <f>IFERROR(J48/'Target schedule'!W41,0)</f>
        <v>0</v>
      </c>
      <c r="L48" s="108"/>
      <c r="M48" s="109">
        <f>'Target schedule'!X41-L48</f>
        <v>0</v>
      </c>
      <c r="N48" s="45">
        <f>IFERROR(M48/'Target schedule'!X41,0)</f>
        <v>0</v>
      </c>
      <c r="O48" s="114">
        <f t="shared" si="5"/>
        <v>0</v>
      </c>
      <c r="P48" s="109">
        <f>'Target schedule'!Y41-O48</f>
        <v>0</v>
      </c>
      <c r="Q48" s="45">
        <f>IFERROR(P48/'Target schedule'!Y41,0)</f>
        <v>0</v>
      </c>
    </row>
    <row r="49" spans="2:21" ht="15.75" customHeight="1" thickBot="1" x14ac:dyDescent="0.35">
      <c r="B49" s="46" t="str">
        <f>IF('Target schedule'!D42="","",'Target schedule'!D42)</f>
        <v/>
      </c>
      <c r="C49" s="116"/>
      <c r="D49" s="112">
        <f>'Target schedule'!U42-C49</f>
        <v>0</v>
      </c>
      <c r="E49" s="47">
        <f>IFERROR(D49/'Target schedule'!U42,0)</f>
        <v>0</v>
      </c>
      <c r="F49" s="116"/>
      <c r="G49" s="112">
        <f>'Target schedule'!V42-F49</f>
        <v>0</v>
      </c>
      <c r="H49" s="47">
        <f>IFERROR(G49/'Target schedule'!V42,0)</f>
        <v>0</v>
      </c>
      <c r="I49" s="116"/>
      <c r="J49" s="112">
        <f>'Target schedule'!W42-I49</f>
        <v>0</v>
      </c>
      <c r="K49" s="47">
        <f>IFERROR(J49/'Target schedule'!W42,0)</f>
        <v>0</v>
      </c>
      <c r="L49" s="116"/>
      <c r="M49" s="112">
        <f>'Target schedule'!X42-L49</f>
        <v>0</v>
      </c>
      <c r="N49" s="47">
        <f>IFERROR(M49/'Target schedule'!X42,0)</f>
        <v>0</v>
      </c>
      <c r="O49" s="115">
        <f t="shared" si="5"/>
        <v>0</v>
      </c>
      <c r="P49" s="112">
        <f>'Target schedule'!Y42-O49</f>
        <v>0</v>
      </c>
      <c r="Q49" s="47">
        <f>IFERROR(P49/'Target schedule'!Y42,0)</f>
        <v>0</v>
      </c>
    </row>
    <row r="50" spans="2:21" ht="16.5" thickTop="1" thickBot="1" x14ac:dyDescent="0.35"/>
    <row r="51" spans="2:21" ht="15.75" customHeight="1" thickTop="1" thickBot="1" x14ac:dyDescent="0.35">
      <c r="C51" s="254" t="s">
        <v>53</v>
      </c>
      <c r="D51" s="255"/>
      <c r="E51" s="256"/>
      <c r="F51" s="254" t="s">
        <v>44</v>
      </c>
      <c r="G51" s="255"/>
      <c r="H51" s="256"/>
      <c r="I51" s="254" t="s">
        <v>45</v>
      </c>
      <c r="J51" s="255"/>
      <c r="K51" s="256"/>
      <c r="L51" s="255" t="s">
        <v>46</v>
      </c>
      <c r="M51" s="255"/>
      <c r="N51" s="257"/>
      <c r="O51" s="254" t="s">
        <v>60</v>
      </c>
      <c r="P51" s="255"/>
      <c r="Q51" s="256"/>
      <c r="R51"/>
      <c r="S51"/>
      <c r="T51"/>
      <c r="U51"/>
    </row>
    <row r="52" spans="2:21" ht="15.75" customHeight="1" thickTop="1" thickBot="1" x14ac:dyDescent="0.35">
      <c r="B52" s="38" t="s">
        <v>40</v>
      </c>
      <c r="C52" s="39" t="s">
        <v>48</v>
      </c>
      <c r="D52" s="40" t="s">
        <v>49</v>
      </c>
      <c r="E52" s="41" t="s">
        <v>50</v>
      </c>
      <c r="F52" s="39" t="s">
        <v>48</v>
      </c>
      <c r="G52" s="40" t="s">
        <v>49</v>
      </c>
      <c r="H52" s="41" t="s">
        <v>50</v>
      </c>
      <c r="I52" s="67" t="s">
        <v>48</v>
      </c>
      <c r="J52" s="40" t="s">
        <v>49</v>
      </c>
      <c r="K52" s="41" t="s">
        <v>50</v>
      </c>
      <c r="L52" s="39" t="s">
        <v>48</v>
      </c>
      <c r="M52" s="40" t="s">
        <v>49</v>
      </c>
      <c r="N52" s="41" t="s">
        <v>50</v>
      </c>
      <c r="O52" s="39" t="s">
        <v>48</v>
      </c>
      <c r="P52" s="40" t="s">
        <v>49</v>
      </c>
      <c r="Q52" s="41" t="s">
        <v>50</v>
      </c>
    </row>
    <row r="53" spans="2:21" ht="15.75" customHeight="1" thickTop="1" x14ac:dyDescent="0.3">
      <c r="B53" s="42" t="str">
        <f>IF('Target schedule'!D44="","",'Target schedule'!D44)</f>
        <v/>
      </c>
      <c r="C53" s="106"/>
      <c r="D53" s="107">
        <f>'Target schedule'!U44-C53</f>
        <v>0</v>
      </c>
      <c r="E53" s="43">
        <f>IFERROR(D53/'Target schedule'!U44,0)</f>
        <v>0</v>
      </c>
      <c r="F53" s="106"/>
      <c r="G53" s="107">
        <f>'Target schedule'!V44-F53</f>
        <v>0</v>
      </c>
      <c r="H53" s="43">
        <f>IFERROR(G53/'Target schedule'!V44,0)</f>
        <v>0</v>
      </c>
      <c r="I53" s="117"/>
      <c r="J53" s="107">
        <f>'Target schedule'!W44-I53</f>
        <v>0</v>
      </c>
      <c r="K53" s="43">
        <f>IFERROR(J53/'Target schedule'!W44,0)</f>
        <v>0</v>
      </c>
      <c r="L53" s="120"/>
      <c r="M53" s="107">
        <f>'Target schedule'!X44-L53</f>
        <v>0</v>
      </c>
      <c r="N53" s="43">
        <f>IFERROR(M53/'Target schedule'!X44,0)</f>
        <v>0</v>
      </c>
      <c r="O53" s="113">
        <f>SUM(C53,F53,I53,L53)</f>
        <v>0</v>
      </c>
      <c r="P53" s="107">
        <f>'Target schedule'!Y44-O53</f>
        <v>0</v>
      </c>
      <c r="Q53" s="43">
        <f>IFERROR(P53/'Target schedule'!Y44,0)</f>
        <v>0</v>
      </c>
    </row>
    <row r="54" spans="2:21" ht="15.75" customHeight="1" x14ac:dyDescent="0.3">
      <c r="B54" s="44" t="str">
        <f>IF('Target schedule'!D45="","",'Target schedule'!D45)</f>
        <v/>
      </c>
      <c r="C54" s="108"/>
      <c r="D54" s="109">
        <f>'Target schedule'!U45-C54</f>
        <v>0</v>
      </c>
      <c r="E54" s="45">
        <f>IFERROR(D54/'Target schedule'!U45,0)</f>
        <v>0</v>
      </c>
      <c r="F54" s="108"/>
      <c r="G54" s="109">
        <f>'Target schedule'!V45-F54</f>
        <v>0</v>
      </c>
      <c r="H54" s="45">
        <f>IFERROR(G54/'Target schedule'!V45,0)</f>
        <v>0</v>
      </c>
      <c r="I54" s="108"/>
      <c r="J54" s="109">
        <f>'Target schedule'!W45-I54</f>
        <v>0</v>
      </c>
      <c r="K54" s="45">
        <f>IFERROR(J54/'Target schedule'!W45,0)</f>
        <v>0</v>
      </c>
      <c r="L54" s="121"/>
      <c r="M54" s="109">
        <f>'Target schedule'!X45-L54</f>
        <v>0</v>
      </c>
      <c r="N54" s="45">
        <f>IFERROR(M54/'Target schedule'!X45,0)</f>
        <v>0</v>
      </c>
      <c r="O54" s="114">
        <f t="shared" ref="O54:O58" si="6">SUM(C54,F54,I54,L54)</f>
        <v>0</v>
      </c>
      <c r="P54" s="109">
        <f>'Target schedule'!Y45-O54</f>
        <v>0</v>
      </c>
      <c r="Q54" s="45">
        <f>IFERROR(P54/'Target schedule'!Y45,0)</f>
        <v>0</v>
      </c>
    </row>
    <row r="55" spans="2:21" ht="15.75" customHeight="1" x14ac:dyDescent="0.3">
      <c r="B55" s="44" t="str">
        <f>IF('Target schedule'!D46="","",'Target schedule'!D46)</f>
        <v/>
      </c>
      <c r="C55" s="108"/>
      <c r="D55" s="109">
        <f>'Target schedule'!U46-C55</f>
        <v>0</v>
      </c>
      <c r="E55" s="45">
        <f>IFERROR(D55/'Target schedule'!U46,0)</f>
        <v>0</v>
      </c>
      <c r="F55" s="108"/>
      <c r="G55" s="109">
        <f>'Target schedule'!V46-F55</f>
        <v>0</v>
      </c>
      <c r="H55" s="45">
        <f>IFERROR(G55/'Target schedule'!V46,0)</f>
        <v>0</v>
      </c>
      <c r="I55" s="108"/>
      <c r="J55" s="109">
        <f>'Target schedule'!W46-I55</f>
        <v>0</v>
      </c>
      <c r="K55" s="45">
        <f>IFERROR(J55/'Target schedule'!W46,0)</f>
        <v>0</v>
      </c>
      <c r="L55" s="121"/>
      <c r="M55" s="109">
        <f>'Target schedule'!X46-L55</f>
        <v>0</v>
      </c>
      <c r="N55" s="45">
        <f>IFERROR(M55/'Target schedule'!X46,0)</f>
        <v>0</v>
      </c>
      <c r="O55" s="114">
        <f t="shared" si="6"/>
        <v>0</v>
      </c>
      <c r="P55" s="109">
        <f>'Target schedule'!Y46-O55</f>
        <v>0</v>
      </c>
      <c r="Q55" s="45">
        <f>IFERROR(P55/'Target schedule'!Y46,0)</f>
        <v>0</v>
      </c>
    </row>
    <row r="56" spans="2:21" ht="15.75" customHeight="1" x14ac:dyDescent="0.3">
      <c r="B56" s="44" t="str">
        <f>IF('Target schedule'!D47="","",'Target schedule'!D47)</f>
        <v/>
      </c>
      <c r="C56" s="108"/>
      <c r="D56" s="109">
        <f>'Target schedule'!U47-C56</f>
        <v>0</v>
      </c>
      <c r="E56" s="45">
        <f>IFERROR(D56/'Target schedule'!U47,0)</f>
        <v>0</v>
      </c>
      <c r="F56" s="108"/>
      <c r="G56" s="109">
        <f>'Target schedule'!V47-F56</f>
        <v>0</v>
      </c>
      <c r="H56" s="45">
        <f>IFERROR(G56/'Target schedule'!V47,0)</f>
        <v>0</v>
      </c>
      <c r="I56" s="108"/>
      <c r="J56" s="109">
        <f>'Target schedule'!W47-I56</f>
        <v>0</v>
      </c>
      <c r="K56" s="45">
        <f>IFERROR(J56/'Target schedule'!W47,0)</f>
        <v>0</v>
      </c>
      <c r="L56" s="121"/>
      <c r="M56" s="109">
        <f>'Target schedule'!X47-L56</f>
        <v>0</v>
      </c>
      <c r="N56" s="45">
        <f>IFERROR(M56/'Target schedule'!X47,0)</f>
        <v>0</v>
      </c>
      <c r="O56" s="114">
        <f t="shared" si="6"/>
        <v>0</v>
      </c>
      <c r="P56" s="109">
        <f>'Target schedule'!Y47-O56</f>
        <v>0</v>
      </c>
      <c r="Q56" s="45">
        <f>IFERROR(P56/'Target schedule'!Y47,0)</f>
        <v>0</v>
      </c>
    </row>
    <row r="57" spans="2:21" ht="15.75" customHeight="1" x14ac:dyDescent="0.3">
      <c r="B57" s="44" t="str">
        <f>IF('Target schedule'!D48="","",'Target schedule'!D48)</f>
        <v/>
      </c>
      <c r="C57" s="108"/>
      <c r="D57" s="109">
        <f>'Target schedule'!U48-C57</f>
        <v>0</v>
      </c>
      <c r="E57" s="45">
        <f>IFERROR(D57/'Target schedule'!U48,0)</f>
        <v>0</v>
      </c>
      <c r="F57" s="108"/>
      <c r="G57" s="109">
        <f>'Target schedule'!V48-F57</f>
        <v>0</v>
      </c>
      <c r="H57" s="45">
        <f>IFERROR(G57/'Target schedule'!V48,0)</f>
        <v>0</v>
      </c>
      <c r="I57" s="108"/>
      <c r="J57" s="109">
        <f>'Target schedule'!W48-I57</f>
        <v>0</v>
      </c>
      <c r="K57" s="45">
        <f>IFERROR(J57/'Target schedule'!W48,0)</f>
        <v>0</v>
      </c>
      <c r="L57" s="121"/>
      <c r="M57" s="109">
        <f>'Target schedule'!X48-L57</f>
        <v>0</v>
      </c>
      <c r="N57" s="45">
        <f>IFERROR(M57/'Target schedule'!X48,0)</f>
        <v>0</v>
      </c>
      <c r="O57" s="114">
        <f t="shared" si="6"/>
        <v>0</v>
      </c>
      <c r="P57" s="109">
        <f>'Target schedule'!Y48-O57</f>
        <v>0</v>
      </c>
      <c r="Q57" s="45">
        <f>IFERROR(P57/'Target schedule'!Y48,0)</f>
        <v>0</v>
      </c>
    </row>
    <row r="58" spans="2:21" ht="15.75" customHeight="1" thickBot="1" x14ac:dyDescent="0.35">
      <c r="B58" s="46" t="str">
        <f>IF('Target schedule'!D49="","",'Target schedule'!D49)</f>
        <v/>
      </c>
      <c r="C58" s="116"/>
      <c r="D58" s="112">
        <f>'Target schedule'!U49-C58</f>
        <v>0</v>
      </c>
      <c r="E58" s="47">
        <f>IFERROR(D58/'Target schedule'!U49,0)</f>
        <v>0</v>
      </c>
      <c r="F58" s="116"/>
      <c r="G58" s="112">
        <f>'Target schedule'!V49-F58</f>
        <v>0</v>
      </c>
      <c r="H58" s="47">
        <f>IFERROR(G58/'Target schedule'!V49,0)</f>
        <v>0</v>
      </c>
      <c r="I58" s="116"/>
      <c r="J58" s="112">
        <f>'Target schedule'!W49-I58</f>
        <v>0</v>
      </c>
      <c r="K58" s="47">
        <f>IFERROR(J58/'Target schedule'!W49,0)</f>
        <v>0</v>
      </c>
      <c r="L58" s="116"/>
      <c r="M58" s="112">
        <f>'Target schedule'!X49-L58</f>
        <v>0</v>
      </c>
      <c r="N58" s="47">
        <f>IFERROR(M58/'Target schedule'!X49,0)</f>
        <v>0</v>
      </c>
      <c r="O58" s="115">
        <f t="shared" si="6"/>
        <v>0</v>
      </c>
      <c r="P58" s="112">
        <f>'Target schedule'!Y49-O58</f>
        <v>0</v>
      </c>
      <c r="Q58" s="47">
        <f>IFERROR(P58/'Target schedule'!Y49,0)</f>
        <v>0</v>
      </c>
    </row>
    <row r="59" spans="2:21" ht="16.5" thickTop="1" thickBot="1" x14ac:dyDescent="0.35"/>
    <row r="60" spans="2:21" ht="15.75" customHeight="1" thickTop="1" thickBot="1" x14ac:dyDescent="0.35">
      <c r="C60" s="254" t="s">
        <v>53</v>
      </c>
      <c r="D60" s="255"/>
      <c r="E60" s="256"/>
      <c r="F60" s="254" t="s">
        <v>44</v>
      </c>
      <c r="G60" s="255"/>
      <c r="H60" s="256"/>
      <c r="I60" s="254" t="s">
        <v>45</v>
      </c>
      <c r="J60" s="255"/>
      <c r="K60" s="256"/>
      <c r="L60" s="255" t="s">
        <v>46</v>
      </c>
      <c r="M60" s="255"/>
      <c r="N60" s="256"/>
      <c r="O60" s="254" t="s">
        <v>60</v>
      </c>
      <c r="P60" s="255"/>
      <c r="Q60" s="256"/>
      <c r="R60"/>
      <c r="S60"/>
      <c r="T60"/>
      <c r="U60"/>
    </row>
    <row r="61" spans="2:21" ht="15.75" customHeight="1" thickTop="1" thickBot="1" x14ac:dyDescent="0.35">
      <c r="B61" s="38" t="s">
        <v>41</v>
      </c>
      <c r="C61" s="39" t="s">
        <v>48</v>
      </c>
      <c r="D61" s="40" t="s">
        <v>49</v>
      </c>
      <c r="E61" s="41" t="s">
        <v>50</v>
      </c>
      <c r="F61" s="39" t="s">
        <v>48</v>
      </c>
      <c r="G61" s="40" t="s">
        <v>49</v>
      </c>
      <c r="H61" s="41" t="s">
        <v>50</v>
      </c>
      <c r="I61" s="39" t="s">
        <v>48</v>
      </c>
      <c r="J61" s="40" t="s">
        <v>49</v>
      </c>
      <c r="K61" s="41" t="s">
        <v>50</v>
      </c>
      <c r="L61" s="39" t="s">
        <v>48</v>
      </c>
      <c r="M61" s="40" t="s">
        <v>49</v>
      </c>
      <c r="N61" s="41" t="s">
        <v>50</v>
      </c>
      <c r="O61" s="39" t="s">
        <v>48</v>
      </c>
      <c r="P61" s="40" t="s">
        <v>49</v>
      </c>
      <c r="Q61" s="41" t="s">
        <v>50</v>
      </c>
    </row>
    <row r="62" spans="2:21" ht="15.75" customHeight="1" thickTop="1" x14ac:dyDescent="0.3">
      <c r="B62" s="42" t="str">
        <f>IF('Target schedule'!D51="","",'Target schedule'!D51)</f>
        <v/>
      </c>
      <c r="C62" s="106"/>
      <c r="D62" s="107">
        <f>'Target schedule'!U51-C62</f>
        <v>0</v>
      </c>
      <c r="E62" s="43">
        <f>IFERROR(D62/'Target schedule'!U51,0)</f>
        <v>0</v>
      </c>
      <c r="F62" s="106"/>
      <c r="G62" s="107">
        <f>'Target schedule'!V51-F62</f>
        <v>0</v>
      </c>
      <c r="H62" s="43">
        <f>IFERROR(G62/'Target schedule'!V51,0)</f>
        <v>0</v>
      </c>
      <c r="I62" s="106"/>
      <c r="J62" s="107">
        <f>'Target schedule'!W51-I62</f>
        <v>0</v>
      </c>
      <c r="K62" s="43">
        <f>IFERROR(J62/'Target schedule'!W51,0)</f>
        <v>0</v>
      </c>
      <c r="L62" s="106"/>
      <c r="M62" s="107">
        <f>'Target schedule'!X51-L62</f>
        <v>0</v>
      </c>
      <c r="N62" s="43">
        <f>IFERROR(M62/'Target schedule'!X51,0)</f>
        <v>0</v>
      </c>
      <c r="O62" s="113">
        <f>SUM(C62,F62,I62,L62)</f>
        <v>0</v>
      </c>
      <c r="P62" s="107">
        <f>'Target schedule'!Y51-O62</f>
        <v>0</v>
      </c>
      <c r="Q62" s="43">
        <f>IFERROR(P62/'Target schedule'!Y51,0)</f>
        <v>0</v>
      </c>
    </row>
    <row r="63" spans="2:21" ht="15.75" customHeight="1" x14ac:dyDescent="0.3">
      <c r="B63" s="44" t="str">
        <f>IF('Target schedule'!D52="","",'Target schedule'!D52)</f>
        <v/>
      </c>
      <c r="C63" s="108"/>
      <c r="D63" s="109">
        <f>'Target schedule'!U52-C63</f>
        <v>0</v>
      </c>
      <c r="E63" s="45">
        <f>IFERROR(D63/'Target schedule'!U52,0)</f>
        <v>0</v>
      </c>
      <c r="F63" s="108"/>
      <c r="G63" s="109">
        <f>'Target schedule'!V52-F63</f>
        <v>0</v>
      </c>
      <c r="H63" s="45">
        <f>IFERROR(G63/'Target schedule'!V52,0)</f>
        <v>0</v>
      </c>
      <c r="I63" s="108"/>
      <c r="J63" s="109">
        <f>'Target schedule'!W52-I63</f>
        <v>0</v>
      </c>
      <c r="K63" s="45">
        <f>IFERROR(J63/'Target schedule'!W52,0)</f>
        <v>0</v>
      </c>
      <c r="L63" s="108"/>
      <c r="M63" s="109">
        <f>'Target schedule'!X52-L63</f>
        <v>0</v>
      </c>
      <c r="N63" s="45">
        <f>IFERROR(M63/'Target schedule'!X52,0)</f>
        <v>0</v>
      </c>
      <c r="O63" s="114">
        <f t="shared" ref="O63:O67" si="7">SUM(C63,F63,I63,L63)</f>
        <v>0</v>
      </c>
      <c r="P63" s="109">
        <f>'Target schedule'!Y52-O63</f>
        <v>0</v>
      </c>
      <c r="Q63" s="45">
        <f>IFERROR(P63/'Target schedule'!Y52,0)</f>
        <v>0</v>
      </c>
    </row>
    <row r="64" spans="2:21" ht="15.75" customHeight="1" x14ac:dyDescent="0.3">
      <c r="B64" s="44" t="str">
        <f>IF('Target schedule'!D53="","",'Target schedule'!D53)</f>
        <v/>
      </c>
      <c r="C64" s="108"/>
      <c r="D64" s="109">
        <f>'Target schedule'!U53-C64</f>
        <v>0</v>
      </c>
      <c r="E64" s="45">
        <f>IFERROR(D64/'Target schedule'!U53,0)</f>
        <v>0</v>
      </c>
      <c r="F64" s="108"/>
      <c r="G64" s="109">
        <f>'Target schedule'!V53-F64</f>
        <v>0</v>
      </c>
      <c r="H64" s="45">
        <f>IFERROR(G64/'Target schedule'!V53,0)</f>
        <v>0</v>
      </c>
      <c r="I64" s="108"/>
      <c r="J64" s="109">
        <f>'Target schedule'!W53-I64</f>
        <v>0</v>
      </c>
      <c r="K64" s="45">
        <f>IFERROR(J64/'Target schedule'!W53,0)</f>
        <v>0</v>
      </c>
      <c r="L64" s="108"/>
      <c r="M64" s="109">
        <f>'Target schedule'!X53-L64</f>
        <v>0</v>
      </c>
      <c r="N64" s="45">
        <f>IFERROR(M64/'Target schedule'!X53,0)</f>
        <v>0</v>
      </c>
      <c r="O64" s="114">
        <f t="shared" si="7"/>
        <v>0</v>
      </c>
      <c r="P64" s="109">
        <f>'Target schedule'!Y53-O64</f>
        <v>0</v>
      </c>
      <c r="Q64" s="45">
        <f>IFERROR(P64/'Target schedule'!Y53,0)</f>
        <v>0</v>
      </c>
    </row>
    <row r="65" spans="2:17" ht="15.75" customHeight="1" x14ac:dyDescent="0.3">
      <c r="B65" s="44" t="str">
        <f>IF('Target schedule'!D54="","",'Target schedule'!D54)</f>
        <v/>
      </c>
      <c r="C65" s="108"/>
      <c r="D65" s="109">
        <f>'Target schedule'!U54-C65</f>
        <v>0</v>
      </c>
      <c r="E65" s="45">
        <f>IFERROR(D65/'Target schedule'!U54,0)</f>
        <v>0</v>
      </c>
      <c r="F65" s="108"/>
      <c r="G65" s="109">
        <f>'Target schedule'!V54-F65</f>
        <v>0</v>
      </c>
      <c r="H65" s="45">
        <f>IFERROR(G65/'Target schedule'!V54,0)</f>
        <v>0</v>
      </c>
      <c r="I65" s="108"/>
      <c r="J65" s="109">
        <f>'Target schedule'!W54-I65</f>
        <v>0</v>
      </c>
      <c r="K65" s="45">
        <f>IFERROR(J65/'Target schedule'!W54,0)</f>
        <v>0</v>
      </c>
      <c r="L65" s="108"/>
      <c r="M65" s="109">
        <f>'Target schedule'!X54-L65</f>
        <v>0</v>
      </c>
      <c r="N65" s="45">
        <f>IFERROR(M65/'Target schedule'!X54,0)</f>
        <v>0</v>
      </c>
      <c r="O65" s="114">
        <f t="shared" si="7"/>
        <v>0</v>
      </c>
      <c r="P65" s="109">
        <f>'Target schedule'!Y54-O65</f>
        <v>0</v>
      </c>
      <c r="Q65" s="45">
        <f>IFERROR(P65/'Target schedule'!Y54,0)</f>
        <v>0</v>
      </c>
    </row>
    <row r="66" spans="2:17" ht="15.75" customHeight="1" x14ac:dyDescent="0.3">
      <c r="B66" s="44" t="str">
        <f>IF('Target schedule'!D55="","",'Target schedule'!D55)</f>
        <v/>
      </c>
      <c r="C66" s="108"/>
      <c r="D66" s="109">
        <f>'Target schedule'!U55-C66</f>
        <v>0</v>
      </c>
      <c r="E66" s="45">
        <f>IFERROR(D66/'Target schedule'!U55,0)</f>
        <v>0</v>
      </c>
      <c r="F66" s="108"/>
      <c r="G66" s="109">
        <f>'Target schedule'!V55-F66</f>
        <v>0</v>
      </c>
      <c r="H66" s="45">
        <f>IFERROR(G66/'Target schedule'!V55,0)</f>
        <v>0</v>
      </c>
      <c r="I66" s="108"/>
      <c r="J66" s="109">
        <f>'Target schedule'!W55-I66</f>
        <v>0</v>
      </c>
      <c r="K66" s="45">
        <f>IFERROR(J66/'Target schedule'!W55,0)</f>
        <v>0</v>
      </c>
      <c r="L66" s="108"/>
      <c r="M66" s="109">
        <f>'Target schedule'!X55-L66</f>
        <v>0</v>
      </c>
      <c r="N66" s="45">
        <f>IFERROR(M66/'Target schedule'!X55,0)</f>
        <v>0</v>
      </c>
      <c r="O66" s="114">
        <f t="shared" si="7"/>
        <v>0</v>
      </c>
      <c r="P66" s="109">
        <f>'Target schedule'!Y55-O66</f>
        <v>0</v>
      </c>
      <c r="Q66" s="45">
        <f>IFERROR(P66/'Target schedule'!Y55,0)</f>
        <v>0</v>
      </c>
    </row>
    <row r="67" spans="2:17" ht="15.75" customHeight="1" thickBot="1" x14ac:dyDescent="0.35">
      <c r="B67" s="46" t="str">
        <f>IF('Target schedule'!D56="","",'Target schedule'!D56)</f>
        <v/>
      </c>
      <c r="C67" s="116"/>
      <c r="D67" s="112">
        <f>'Target schedule'!U56-C67</f>
        <v>0</v>
      </c>
      <c r="E67" s="47">
        <f>IFERROR(D67/'Target schedule'!U56,0)</f>
        <v>0</v>
      </c>
      <c r="F67" s="116"/>
      <c r="G67" s="112">
        <f>'Target schedule'!V56-F67</f>
        <v>0</v>
      </c>
      <c r="H67" s="47">
        <f>IFERROR(G67/'Target schedule'!V56,0)</f>
        <v>0</v>
      </c>
      <c r="I67" s="116"/>
      <c r="J67" s="112">
        <f>'Target schedule'!W56-I67</f>
        <v>0</v>
      </c>
      <c r="K67" s="47">
        <f>IFERROR(J67/'Target schedule'!W56,0)</f>
        <v>0</v>
      </c>
      <c r="L67" s="116"/>
      <c r="M67" s="112">
        <f>'Target schedule'!X56-L67</f>
        <v>0</v>
      </c>
      <c r="N67" s="47">
        <f>IFERROR(M67/'Target schedule'!X56,0)</f>
        <v>0</v>
      </c>
      <c r="O67" s="115">
        <f t="shared" si="7"/>
        <v>0</v>
      </c>
      <c r="P67" s="112">
        <f>'Target schedule'!Y56-O67</f>
        <v>0</v>
      </c>
      <c r="Q67" s="47">
        <f>IFERROR(P67/'Target schedule'!Y56,0)</f>
        <v>0</v>
      </c>
    </row>
    <row r="68" spans="2:17" ht="15.75" thickTop="1" x14ac:dyDescent="0.3"/>
  </sheetData>
  <sheetProtection password="C4CA" sheet="1" objects="1" scenarios="1" selectLockedCells="1"/>
  <mergeCells count="30">
    <mergeCell ref="C24:E24"/>
    <mergeCell ref="F24:H24"/>
    <mergeCell ref="I24:K24"/>
    <mergeCell ref="L24:N24"/>
    <mergeCell ref="O24:Q24"/>
    <mergeCell ref="C7:E7"/>
    <mergeCell ref="F7:H7"/>
    <mergeCell ref="I7:K7"/>
    <mergeCell ref="L7:N7"/>
    <mergeCell ref="O7:Q7"/>
    <mergeCell ref="C42:E42"/>
    <mergeCell ref="F42:H42"/>
    <mergeCell ref="I42:K42"/>
    <mergeCell ref="L42:N42"/>
    <mergeCell ref="O42:Q42"/>
    <mergeCell ref="C33:E33"/>
    <mergeCell ref="F33:H33"/>
    <mergeCell ref="I33:K33"/>
    <mergeCell ref="L33:N33"/>
    <mergeCell ref="O33:Q33"/>
    <mergeCell ref="C60:E60"/>
    <mergeCell ref="F60:H60"/>
    <mergeCell ref="I60:K60"/>
    <mergeCell ref="L60:N60"/>
    <mergeCell ref="O60:Q60"/>
    <mergeCell ref="C51:E51"/>
    <mergeCell ref="F51:H51"/>
    <mergeCell ref="I51:K51"/>
    <mergeCell ref="L51:N51"/>
    <mergeCell ref="O51:Q51"/>
  </mergeCells>
  <conditionalFormatting sqref="H9:H22 H26:H31 N26:N31 Q26:Q31 K26:K31 E26:E31">
    <cfRule type="containsBlanks" dxfId="415" priority="9">
      <formula>LEN(TRIM(E9))=0</formula>
    </cfRule>
    <cfRule type="cellIs" dxfId="414" priority="156" operator="greaterThan">
      <formula>0.0999</formula>
    </cfRule>
    <cfRule type="cellIs" dxfId="413" priority="157" operator="lessThan">
      <formula>-0.0999</formula>
    </cfRule>
    <cfRule type="cellIs" dxfId="412" priority="158" operator="between">
      <formula>0.0501</formula>
      <formula>0.0999</formula>
    </cfRule>
    <cfRule type="cellIs" dxfId="411" priority="159" operator="between">
      <formula>-0.0999</formula>
      <formula>-0.0501</formula>
    </cfRule>
    <cfRule type="cellIs" dxfId="410" priority="160" operator="between">
      <formula>-0.05</formula>
      <formula>0.05</formula>
    </cfRule>
  </conditionalFormatting>
  <conditionalFormatting sqref="K35:K40">
    <cfRule type="cellIs" dxfId="409" priority="111" operator="greaterThan">
      <formula>0.0999</formula>
    </cfRule>
    <cfRule type="cellIs" dxfId="408" priority="112" operator="lessThan">
      <formula>-0.0999</formula>
    </cfRule>
    <cfRule type="cellIs" dxfId="407" priority="113" operator="between">
      <formula>0.0501</formula>
      <formula>0.0999</formula>
    </cfRule>
    <cfRule type="cellIs" dxfId="406" priority="114" operator="between">
      <formula>-0.0999</formula>
      <formula>-0.0501</formula>
    </cfRule>
    <cfRule type="cellIs" dxfId="405" priority="115" operator="between">
      <formula>-0.05</formula>
      <formula>0.05</formula>
    </cfRule>
  </conditionalFormatting>
  <conditionalFormatting sqref="N9:N22">
    <cfRule type="containsBlanks" dxfId="404" priority="7">
      <formula>LEN(TRIM(N9))=0</formula>
    </cfRule>
    <cfRule type="cellIs" dxfId="403" priority="146" operator="greaterThan">
      <formula>0.0999</formula>
    </cfRule>
    <cfRule type="cellIs" dxfId="402" priority="147" operator="lessThan">
      <formula>-0.0999</formula>
    </cfRule>
    <cfRule type="cellIs" dxfId="401" priority="148" operator="between">
      <formula>0.0501</formula>
      <formula>0.0999</formula>
    </cfRule>
    <cfRule type="cellIs" dxfId="400" priority="149" operator="between">
      <formula>-0.0999</formula>
      <formula>-0.0501</formula>
    </cfRule>
    <cfRule type="cellIs" dxfId="399" priority="150" operator="between">
      <formula>-0.05</formula>
      <formula>0.05</formula>
    </cfRule>
  </conditionalFormatting>
  <conditionalFormatting sqref="K9:K22">
    <cfRule type="containsBlanks" dxfId="398" priority="8">
      <formula>LEN(TRIM(K9))=0</formula>
    </cfRule>
    <cfRule type="cellIs" dxfId="397" priority="151" operator="greaterThan">
      <formula>0.0999</formula>
    </cfRule>
    <cfRule type="cellIs" dxfId="396" priority="152" operator="lessThan">
      <formula>-0.0999</formula>
    </cfRule>
    <cfRule type="cellIs" dxfId="395" priority="153" operator="between">
      <formula>0.0501</formula>
      <formula>0.0999</formula>
    </cfRule>
    <cfRule type="cellIs" dxfId="394" priority="154" operator="between">
      <formula>-0.0999</formula>
      <formula>-0.0501</formula>
    </cfRule>
    <cfRule type="cellIs" dxfId="393" priority="155" operator="between">
      <formula>-0.05</formula>
      <formula>0.05</formula>
    </cfRule>
  </conditionalFormatting>
  <conditionalFormatting sqref="N44:N49">
    <cfRule type="cellIs" dxfId="392" priority="86" operator="greaterThan">
      <formula>0.0999</formula>
    </cfRule>
    <cfRule type="cellIs" dxfId="391" priority="87" operator="lessThan">
      <formula>-0.0999</formula>
    </cfRule>
    <cfRule type="cellIs" dxfId="390" priority="88" operator="between">
      <formula>0.0501</formula>
      <formula>0.0999</formula>
    </cfRule>
    <cfRule type="cellIs" dxfId="389" priority="89" operator="between">
      <formula>-0.0999</formula>
      <formula>-0.0501</formula>
    </cfRule>
    <cfRule type="cellIs" dxfId="388" priority="90" operator="between">
      <formula>-0.05</formula>
      <formula>0.05</formula>
    </cfRule>
  </conditionalFormatting>
  <conditionalFormatting sqref="Q9:Q22">
    <cfRule type="containsBlanks" dxfId="387" priority="6">
      <formula>LEN(TRIM(Q9))=0</formula>
    </cfRule>
    <cfRule type="cellIs" dxfId="386" priority="141" operator="greaterThan">
      <formula>0.0999</formula>
    </cfRule>
    <cfRule type="cellIs" dxfId="385" priority="142" operator="lessThan">
      <formula>-0.0999</formula>
    </cfRule>
    <cfRule type="cellIs" dxfId="384" priority="143" operator="between">
      <formula>0.0501</formula>
      <formula>0.0999</formula>
    </cfRule>
    <cfRule type="cellIs" dxfId="383" priority="144" operator="between">
      <formula>-0.0999</formula>
      <formula>-0.0501</formula>
    </cfRule>
    <cfRule type="cellIs" dxfId="382" priority="145" operator="between">
      <formula>-0.05</formula>
      <formula>0.05</formula>
    </cfRule>
  </conditionalFormatting>
  <conditionalFormatting sqref="Q35:Q40">
    <cfRule type="cellIs" dxfId="381" priority="101" operator="greaterThan">
      <formula>0.0999</formula>
    </cfRule>
    <cfRule type="cellIs" dxfId="380" priority="102" operator="lessThan">
      <formula>-0.0999</formula>
    </cfRule>
    <cfRule type="cellIs" dxfId="379" priority="103" operator="between">
      <formula>0.0501</formula>
      <formula>0.0999</formula>
    </cfRule>
    <cfRule type="cellIs" dxfId="378" priority="104" operator="between">
      <formula>-0.0999</formula>
      <formula>-0.0501</formula>
    </cfRule>
    <cfRule type="cellIs" dxfId="377" priority="105" operator="between">
      <formula>-0.05</formula>
      <formula>0.05</formula>
    </cfRule>
  </conditionalFormatting>
  <conditionalFormatting sqref="H35:H40">
    <cfRule type="cellIs" dxfId="376" priority="121" operator="greaterThan">
      <formula>0.0999</formula>
    </cfRule>
    <cfRule type="cellIs" dxfId="375" priority="122" operator="lessThan">
      <formula>-0.0999</formula>
    </cfRule>
    <cfRule type="cellIs" dxfId="374" priority="123" operator="between">
      <formula>0.0501</formula>
      <formula>0.0999</formula>
    </cfRule>
    <cfRule type="cellIs" dxfId="373" priority="124" operator="between">
      <formula>-0.0999</formula>
      <formula>-0.0501</formula>
    </cfRule>
    <cfRule type="cellIs" dxfId="372" priority="125" operator="between">
      <formula>-0.05</formula>
      <formula>0.05</formula>
    </cfRule>
  </conditionalFormatting>
  <conditionalFormatting sqref="Q53:Q58">
    <cfRule type="cellIs" dxfId="371" priority="61" operator="greaterThan">
      <formula>0.0999</formula>
    </cfRule>
    <cfRule type="cellIs" dxfId="370" priority="62" operator="lessThan">
      <formula>-0.0999</formula>
    </cfRule>
    <cfRule type="cellIs" dxfId="369" priority="63" operator="between">
      <formula>0.0501</formula>
      <formula>0.0999</formula>
    </cfRule>
    <cfRule type="cellIs" dxfId="368" priority="64" operator="between">
      <formula>-0.0999</formula>
      <formula>-0.0501</formula>
    </cfRule>
    <cfRule type="cellIs" dxfId="367" priority="65" operator="between">
      <formula>-0.05</formula>
      <formula>0.05</formula>
    </cfRule>
  </conditionalFormatting>
  <conditionalFormatting sqref="N35:N40">
    <cfRule type="cellIs" dxfId="366" priority="106" operator="greaterThan">
      <formula>0.0999</formula>
    </cfRule>
    <cfRule type="cellIs" dxfId="365" priority="107" operator="lessThan">
      <formula>-0.0999</formula>
    </cfRule>
    <cfRule type="cellIs" dxfId="364" priority="108" operator="between">
      <formula>0.0501</formula>
      <formula>0.0999</formula>
    </cfRule>
    <cfRule type="cellIs" dxfId="363" priority="109" operator="between">
      <formula>-0.0999</formula>
      <formula>-0.0501</formula>
    </cfRule>
    <cfRule type="cellIs" dxfId="362" priority="110" operator="between">
      <formula>-0.05</formula>
      <formula>0.05</formula>
    </cfRule>
  </conditionalFormatting>
  <conditionalFormatting sqref="H44:H49">
    <cfRule type="cellIs" dxfId="361" priority="96" operator="greaterThan">
      <formula>0.0999</formula>
    </cfRule>
    <cfRule type="cellIs" dxfId="360" priority="97" operator="lessThan">
      <formula>-0.0999</formula>
    </cfRule>
    <cfRule type="cellIs" dxfId="359" priority="98" operator="between">
      <formula>0.0501</formula>
      <formula>0.0999</formula>
    </cfRule>
    <cfRule type="cellIs" dxfId="358" priority="99" operator="between">
      <formula>-0.0999</formula>
      <formula>-0.0501</formula>
    </cfRule>
    <cfRule type="cellIs" dxfId="357" priority="100" operator="between">
      <formula>-0.05</formula>
      <formula>0.05</formula>
    </cfRule>
  </conditionalFormatting>
  <conditionalFormatting sqref="K44:K49">
    <cfRule type="cellIs" dxfId="356" priority="91" operator="greaterThan">
      <formula>0.0999</formula>
    </cfRule>
    <cfRule type="cellIs" dxfId="355" priority="92" operator="lessThan">
      <formula>-0.0999</formula>
    </cfRule>
    <cfRule type="cellIs" dxfId="354" priority="93" operator="between">
      <formula>0.0501</formula>
      <formula>0.0999</formula>
    </cfRule>
    <cfRule type="cellIs" dxfId="353" priority="94" operator="between">
      <formula>-0.0999</formula>
      <formula>-0.0501</formula>
    </cfRule>
    <cfRule type="cellIs" dxfId="352" priority="95" operator="between">
      <formula>-0.05</formula>
      <formula>0.05</formula>
    </cfRule>
  </conditionalFormatting>
  <conditionalFormatting sqref="Q44:Q49">
    <cfRule type="cellIs" dxfId="351" priority="81" operator="greaterThan">
      <formula>0.0999</formula>
    </cfRule>
    <cfRule type="cellIs" dxfId="350" priority="82" operator="lessThan">
      <formula>-0.0999</formula>
    </cfRule>
    <cfRule type="cellIs" dxfId="349" priority="83" operator="between">
      <formula>0.0501</formula>
      <formula>0.0999</formula>
    </cfRule>
    <cfRule type="cellIs" dxfId="348" priority="84" operator="between">
      <formula>-0.0999</formula>
      <formula>-0.0501</formula>
    </cfRule>
    <cfRule type="cellIs" dxfId="347" priority="85" operator="between">
      <formula>-0.05</formula>
      <formula>0.05</formula>
    </cfRule>
  </conditionalFormatting>
  <conditionalFormatting sqref="H53:H58">
    <cfRule type="cellIs" dxfId="346" priority="76" operator="greaterThan">
      <formula>0.0999</formula>
    </cfRule>
    <cfRule type="cellIs" dxfId="345" priority="77" operator="lessThan">
      <formula>-0.0999</formula>
    </cfRule>
    <cfRule type="cellIs" dxfId="344" priority="78" operator="between">
      <formula>0.0501</formula>
      <formula>0.0999</formula>
    </cfRule>
    <cfRule type="cellIs" dxfId="343" priority="79" operator="between">
      <formula>-0.0999</formula>
      <formula>-0.0501</formula>
    </cfRule>
    <cfRule type="cellIs" dxfId="342" priority="80" operator="between">
      <formula>-0.05</formula>
      <formula>0.05</formula>
    </cfRule>
  </conditionalFormatting>
  <conditionalFormatting sqref="K53:K58">
    <cfRule type="cellIs" dxfId="341" priority="71" operator="greaterThan">
      <formula>0.0999</formula>
    </cfRule>
    <cfRule type="cellIs" dxfId="340" priority="72" operator="lessThan">
      <formula>-0.0999</formula>
    </cfRule>
    <cfRule type="cellIs" dxfId="339" priority="73" operator="between">
      <formula>0.0501</formula>
      <formula>0.0999</formula>
    </cfRule>
    <cfRule type="cellIs" dxfId="338" priority="74" operator="between">
      <formula>-0.0999</formula>
      <formula>-0.0501</formula>
    </cfRule>
    <cfRule type="cellIs" dxfId="337" priority="75" operator="between">
      <formula>-0.05</formula>
      <formula>0.05</formula>
    </cfRule>
  </conditionalFormatting>
  <conditionalFormatting sqref="N53:N58">
    <cfRule type="cellIs" dxfId="336" priority="66" operator="greaterThan">
      <formula>0.0999</formula>
    </cfRule>
    <cfRule type="cellIs" dxfId="335" priority="67" operator="lessThan">
      <formula>-0.0999</formula>
    </cfRule>
    <cfRule type="cellIs" dxfId="334" priority="68" operator="between">
      <formula>0.0501</formula>
      <formula>0.0999</formula>
    </cfRule>
    <cfRule type="cellIs" dxfId="333" priority="69" operator="between">
      <formula>-0.0999</formula>
      <formula>-0.0501</formula>
    </cfRule>
    <cfRule type="cellIs" dxfId="332" priority="70" operator="between">
      <formula>-0.05</formula>
      <formula>0.05</formula>
    </cfRule>
  </conditionalFormatting>
  <conditionalFormatting sqref="H62:H67">
    <cfRule type="cellIs" dxfId="331" priority="56" operator="greaterThan">
      <formula>0.0999</formula>
    </cfRule>
    <cfRule type="cellIs" dxfId="330" priority="57" operator="lessThan">
      <formula>-0.0999</formula>
    </cfRule>
    <cfRule type="cellIs" dxfId="329" priority="58" operator="between">
      <formula>0.0501</formula>
      <formula>0.0999</formula>
    </cfRule>
    <cfRule type="cellIs" dxfId="328" priority="59" operator="between">
      <formula>-0.0999</formula>
      <formula>-0.0501</formula>
    </cfRule>
    <cfRule type="cellIs" dxfId="327" priority="60" operator="between">
      <formula>-0.05</formula>
      <formula>0.05</formula>
    </cfRule>
  </conditionalFormatting>
  <conditionalFormatting sqref="K62:K67">
    <cfRule type="cellIs" dxfId="326" priority="51" operator="greaterThan">
      <formula>0.0999</formula>
    </cfRule>
    <cfRule type="cellIs" dxfId="325" priority="52" operator="lessThan">
      <formula>-0.0999</formula>
    </cfRule>
    <cfRule type="cellIs" dxfId="324" priority="53" operator="between">
      <formula>0.0501</formula>
      <formula>0.0999</formula>
    </cfRule>
    <cfRule type="cellIs" dxfId="323" priority="54" operator="between">
      <formula>-0.0999</formula>
      <formula>-0.0501</formula>
    </cfRule>
    <cfRule type="cellIs" dxfId="322" priority="55" operator="between">
      <formula>-0.05</formula>
      <formula>0.05</formula>
    </cfRule>
  </conditionalFormatting>
  <conditionalFormatting sqref="N62:N67">
    <cfRule type="cellIs" dxfId="321" priority="46" operator="greaterThan">
      <formula>0.0999</formula>
    </cfRule>
    <cfRule type="cellIs" dxfId="320" priority="47" operator="lessThan">
      <formula>-0.0999</formula>
    </cfRule>
    <cfRule type="cellIs" dxfId="319" priority="48" operator="between">
      <formula>0.0501</formula>
      <formula>0.0999</formula>
    </cfRule>
    <cfRule type="cellIs" dxfId="318" priority="49" operator="between">
      <formula>-0.0999</formula>
      <formula>-0.0501</formula>
    </cfRule>
    <cfRule type="cellIs" dxfId="317" priority="50" operator="between">
      <formula>-0.05</formula>
      <formula>0.05</formula>
    </cfRule>
  </conditionalFormatting>
  <conditionalFormatting sqref="Q62:Q67">
    <cfRule type="cellIs" dxfId="316" priority="41" operator="greaterThan">
      <formula>0.0999</formula>
    </cfRule>
    <cfRule type="cellIs" dxfId="315" priority="42" operator="lessThan">
      <formula>-0.0999</formula>
    </cfRule>
    <cfRule type="cellIs" dxfId="314" priority="43" operator="between">
      <formula>0.0501</formula>
      <formula>0.0999</formula>
    </cfRule>
    <cfRule type="cellIs" dxfId="313" priority="44" operator="between">
      <formula>-0.0999</formula>
      <formula>-0.0501</formula>
    </cfRule>
    <cfRule type="cellIs" dxfId="312" priority="45" operator="between">
      <formula>-0.05</formula>
      <formula>0.05</formula>
    </cfRule>
  </conditionalFormatting>
  <conditionalFormatting sqref="E9:E22">
    <cfRule type="containsBlanks" dxfId="311" priority="10">
      <formula>LEN(TRIM(E9))=0</formula>
    </cfRule>
    <cfRule type="cellIs" dxfId="310" priority="36" operator="greaterThan">
      <formula>0.0999</formula>
    </cfRule>
    <cfRule type="cellIs" dxfId="309" priority="37" operator="lessThan">
      <formula>-0.0999</formula>
    </cfRule>
    <cfRule type="cellIs" dxfId="308" priority="38" operator="between">
      <formula>0.0501</formula>
      <formula>0.0999</formula>
    </cfRule>
    <cfRule type="cellIs" dxfId="307" priority="39" operator="between">
      <formula>-0.0999</formula>
      <formula>-0.0501</formula>
    </cfRule>
    <cfRule type="cellIs" dxfId="306" priority="40" operator="between">
      <formula>-0.05</formula>
      <formula>0.05</formula>
    </cfRule>
  </conditionalFormatting>
  <conditionalFormatting sqref="E35:E40">
    <cfRule type="cellIs" dxfId="305" priority="26" operator="greaterThan">
      <formula>0.0999</formula>
    </cfRule>
    <cfRule type="cellIs" dxfId="304" priority="27" operator="lessThan">
      <formula>-0.0999</formula>
    </cfRule>
    <cfRule type="cellIs" dxfId="303" priority="28" operator="between">
      <formula>0.0501</formula>
      <formula>0.0999</formula>
    </cfRule>
    <cfRule type="cellIs" dxfId="302" priority="29" operator="between">
      <formula>-0.0999</formula>
      <formula>-0.0501</formula>
    </cfRule>
    <cfRule type="cellIs" dxfId="301" priority="30" operator="between">
      <formula>-0.05</formula>
      <formula>0.05</formula>
    </cfRule>
  </conditionalFormatting>
  <conditionalFormatting sqref="E44:E49">
    <cfRule type="cellIs" dxfId="300" priority="21" operator="greaterThan">
      <formula>0.0999</formula>
    </cfRule>
    <cfRule type="cellIs" dxfId="299" priority="22" operator="lessThan">
      <formula>-0.0999</formula>
    </cfRule>
    <cfRule type="cellIs" dxfId="298" priority="23" operator="between">
      <formula>0.0501</formula>
      <formula>0.0999</formula>
    </cfRule>
    <cfRule type="cellIs" dxfId="297" priority="24" operator="between">
      <formula>-0.0999</formula>
      <formula>-0.0501</formula>
    </cfRule>
    <cfRule type="cellIs" dxfId="296" priority="25" operator="between">
      <formula>-0.05</formula>
      <formula>0.05</formula>
    </cfRule>
  </conditionalFormatting>
  <conditionalFormatting sqref="E53:E58">
    <cfRule type="cellIs" dxfId="295" priority="16" operator="greaterThan">
      <formula>0.0999</formula>
    </cfRule>
    <cfRule type="cellIs" dxfId="294" priority="17" operator="lessThan">
      <formula>-0.0999</formula>
    </cfRule>
    <cfRule type="cellIs" dxfId="293" priority="18" operator="between">
      <formula>0.0501</formula>
      <formula>0.0999</formula>
    </cfRule>
    <cfRule type="cellIs" dxfId="292" priority="19" operator="between">
      <formula>-0.0999</formula>
      <formula>-0.0501</formula>
    </cfRule>
    <cfRule type="cellIs" dxfId="291" priority="20" operator="between">
      <formula>-0.05</formula>
      <formula>0.05</formula>
    </cfRule>
  </conditionalFormatting>
  <conditionalFormatting sqref="E62:E67">
    <cfRule type="cellIs" dxfId="290" priority="11" operator="greaterThan">
      <formula>0.0999</formula>
    </cfRule>
    <cfRule type="cellIs" dxfId="289" priority="12" operator="lessThan">
      <formula>-0.0999</formula>
    </cfRule>
    <cfRule type="cellIs" dxfId="288" priority="13" operator="between">
      <formula>0.0501</formula>
      <formula>0.0999</formula>
    </cfRule>
    <cfRule type="cellIs" dxfId="287" priority="14" operator="between">
      <formula>-0.0999</formula>
      <formula>-0.0501</formula>
    </cfRule>
    <cfRule type="cellIs" dxfId="286" priority="15" operator="between">
      <formula>-0.05</formula>
      <formula>0.05</formula>
    </cfRule>
  </conditionalFormatting>
  <pageMargins left="0.70866141732283472" right="0.70866141732283472" top="0.74803149606299213" bottom="0.74803149606299213" header="0.31496062992125984" footer="0.31496062992125984"/>
  <pageSetup paperSize="8"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V68"/>
  <sheetViews>
    <sheetView showGridLines="0" topLeftCell="A35" zoomScale="85" zoomScaleNormal="85" workbookViewId="0">
      <selection activeCell="C62" sqref="C62"/>
    </sheetView>
  </sheetViews>
  <sheetFormatPr defaultRowHeight="15" x14ac:dyDescent="0.3"/>
  <cols>
    <col min="1" max="1" width="9.140625" style="34"/>
    <col min="2" max="2" width="32.85546875" style="34" customWidth="1"/>
    <col min="3" max="18" width="12.5703125" style="34" customWidth="1"/>
    <col min="19" max="22" width="13.28515625" style="34" customWidth="1"/>
    <col min="23" max="16384" width="9.140625" style="34"/>
  </cols>
  <sheetData>
    <row r="2" spans="2:21" ht="37.5" x14ac:dyDescent="0.3">
      <c r="B2" s="58" t="s">
        <v>58</v>
      </c>
      <c r="C2" s="66"/>
      <c r="D2" s="36"/>
      <c r="E2" s="36"/>
      <c r="F2" s="66"/>
      <c r="G2" s="36"/>
      <c r="H2" s="36"/>
      <c r="I2" s="36"/>
      <c r="J2" s="36"/>
      <c r="K2" s="36"/>
      <c r="L2" s="36"/>
      <c r="M2" s="36"/>
      <c r="N2" s="36"/>
    </row>
    <row r="3" spans="2:21" ht="18.75" x14ac:dyDescent="0.3">
      <c r="B3" s="59"/>
      <c r="C3" s="35"/>
      <c r="D3" s="36"/>
      <c r="E3" s="36"/>
      <c r="F3" s="35"/>
      <c r="G3" s="36"/>
      <c r="H3" s="36"/>
      <c r="I3" s="36"/>
      <c r="J3" s="36"/>
      <c r="K3" s="36"/>
      <c r="L3" s="36"/>
      <c r="M3" s="36"/>
      <c r="N3" s="36"/>
    </row>
    <row r="5" spans="2:21" ht="18" x14ac:dyDescent="0.35">
      <c r="B5" s="37" t="s">
        <v>52</v>
      </c>
    </row>
    <row r="6" spans="2:21" ht="15.75" thickBot="1" x14ac:dyDescent="0.35"/>
    <row r="7" spans="2:21" ht="15.75" customHeight="1" thickTop="1" thickBot="1" x14ac:dyDescent="0.35">
      <c r="C7" s="254" t="s">
        <v>53</v>
      </c>
      <c r="D7" s="255"/>
      <c r="E7" s="256"/>
      <c r="F7" s="254" t="s">
        <v>44</v>
      </c>
      <c r="G7" s="255"/>
      <c r="H7" s="256"/>
      <c r="I7" s="254" t="s">
        <v>45</v>
      </c>
      <c r="J7" s="255"/>
      <c r="K7" s="256"/>
      <c r="L7" s="255" t="s">
        <v>46</v>
      </c>
      <c r="M7" s="255"/>
      <c r="N7" s="257"/>
      <c r="O7" s="254" t="s">
        <v>61</v>
      </c>
      <c r="P7" s="255"/>
      <c r="Q7" s="256"/>
      <c r="R7"/>
      <c r="S7"/>
      <c r="T7"/>
      <c r="U7"/>
    </row>
    <row r="8" spans="2:21" ht="16.5" thickTop="1" thickBot="1" x14ac:dyDescent="0.35">
      <c r="B8" s="83" t="s">
        <v>12</v>
      </c>
      <c r="C8" s="67" t="s">
        <v>48</v>
      </c>
      <c r="D8" s="40" t="s">
        <v>49</v>
      </c>
      <c r="E8" s="41" t="s">
        <v>50</v>
      </c>
      <c r="F8" s="67" t="s">
        <v>48</v>
      </c>
      <c r="G8" s="40" t="s">
        <v>49</v>
      </c>
      <c r="H8" s="41" t="s">
        <v>50</v>
      </c>
      <c r="I8" s="39" t="s">
        <v>48</v>
      </c>
      <c r="J8" s="40" t="s">
        <v>49</v>
      </c>
      <c r="K8" s="41" t="s">
        <v>50</v>
      </c>
      <c r="L8" s="39" t="s">
        <v>48</v>
      </c>
      <c r="M8" s="40" t="s">
        <v>49</v>
      </c>
      <c r="N8" s="41" t="s">
        <v>50</v>
      </c>
      <c r="O8" s="39" t="s">
        <v>48</v>
      </c>
      <c r="P8" s="40" t="s">
        <v>49</v>
      </c>
      <c r="Q8" s="41" t="s">
        <v>50</v>
      </c>
    </row>
    <row r="9" spans="2:21" ht="15.75" thickTop="1" x14ac:dyDescent="0.3">
      <c r="B9" s="88" t="str">
        <f>'Target schedule'!C4</f>
        <v>Total number of participants</v>
      </c>
      <c r="C9" s="68"/>
      <c r="D9" s="53">
        <f>'Target schedule'!Z4-C9</f>
        <v>0</v>
      </c>
      <c r="E9" s="43">
        <f>IFERROR(D9/'Target schedule'!Z4,0)</f>
        <v>0</v>
      </c>
      <c r="F9" s="68"/>
      <c r="G9" s="53">
        <f>'Target schedule'!AA4-F9</f>
        <v>0</v>
      </c>
      <c r="H9" s="43">
        <f>IFERROR(G9/'Target schedule'!AA4,0)</f>
        <v>0</v>
      </c>
      <c r="I9" s="106"/>
      <c r="J9" s="107">
        <f>'Target schedule'!AB4-I9</f>
        <v>0</v>
      </c>
      <c r="K9" s="43">
        <f>IFERROR(J9/'Target schedule'!AB4,0)</f>
        <v>0</v>
      </c>
      <c r="L9" s="106"/>
      <c r="M9" s="107">
        <f>'Target schedule'!AC4-L9</f>
        <v>0</v>
      </c>
      <c r="N9" s="43">
        <f>IFERROR(M9/'Target schedule'!AC4,0)</f>
        <v>0</v>
      </c>
      <c r="O9" s="113">
        <f>SUM(C9,F9,I9,L9)</f>
        <v>0</v>
      </c>
      <c r="P9" s="107">
        <f>IFERROR('Target schedule'!AD4-O9,"")</f>
        <v>0</v>
      </c>
      <c r="Q9" s="43">
        <f>IFERROR(P9/'Target schedule'!AD4,0)</f>
        <v>0</v>
      </c>
    </row>
    <row r="10" spans="2:21" x14ac:dyDescent="0.3">
      <c r="B10" s="48" t="str">
        <f>'Target schedule'!C5</f>
        <v>Number of men</v>
      </c>
      <c r="C10" s="69"/>
      <c r="D10" s="55">
        <f>'Target schedule'!Z5-C10</f>
        <v>0</v>
      </c>
      <c r="E10" s="45">
        <f>IFERROR(D10/'Target schedule'!Z5,0)</f>
        <v>0</v>
      </c>
      <c r="F10" s="69"/>
      <c r="G10" s="55">
        <f>'Target schedule'!AA5-F10</f>
        <v>0</v>
      </c>
      <c r="H10" s="45">
        <f>IFERROR(G10/'Target schedule'!AA5,0)</f>
        <v>0</v>
      </c>
      <c r="I10" s="108"/>
      <c r="J10" s="109">
        <f>'Target schedule'!AB5-I10</f>
        <v>0</v>
      </c>
      <c r="K10" s="45">
        <f>IFERROR(J10/'Target schedule'!AB5,0)</f>
        <v>0</v>
      </c>
      <c r="L10" s="108"/>
      <c r="M10" s="109">
        <f>'Target schedule'!AC5-L10</f>
        <v>0</v>
      </c>
      <c r="N10" s="45">
        <f>IFERROR(M10/'Target schedule'!AC5,0)</f>
        <v>0</v>
      </c>
      <c r="O10" s="114">
        <f t="shared" ref="O10:O17" si="0">SUM(C10,F10,I10,L10)</f>
        <v>0</v>
      </c>
      <c r="P10" s="109">
        <f>IFERROR('Target schedule'!AD5-O10,"")</f>
        <v>0</v>
      </c>
      <c r="Q10" s="45">
        <f>IFERROR(P10/'Target schedule'!AD5,0)</f>
        <v>0</v>
      </c>
    </row>
    <row r="11" spans="2:21" x14ac:dyDescent="0.3">
      <c r="B11" s="48" t="str">
        <f>'Target schedule'!C6</f>
        <v>Number of women</v>
      </c>
      <c r="C11" s="69"/>
      <c r="D11" s="55">
        <f>'Target schedule'!Z6-C11</f>
        <v>0</v>
      </c>
      <c r="E11" s="45">
        <f>IFERROR(D11/'Target schedule'!Z6,0)</f>
        <v>0</v>
      </c>
      <c r="F11" s="69"/>
      <c r="G11" s="55">
        <f>'Target schedule'!AA6-F11</f>
        <v>0</v>
      </c>
      <c r="H11" s="45">
        <f>IFERROR(G11/'Target schedule'!AA6,0)</f>
        <v>0</v>
      </c>
      <c r="I11" s="108"/>
      <c r="J11" s="109">
        <f>'Target schedule'!AB6-I11</f>
        <v>0</v>
      </c>
      <c r="K11" s="45">
        <f>IFERROR(J11/'Target schedule'!AB6,0)</f>
        <v>0</v>
      </c>
      <c r="L11" s="108"/>
      <c r="M11" s="109">
        <f>'Target schedule'!AC6-L11</f>
        <v>0</v>
      </c>
      <c r="N11" s="45">
        <f>IFERROR(M11/'Target schedule'!AC6,0)</f>
        <v>0</v>
      </c>
      <c r="O11" s="114">
        <f t="shared" si="0"/>
        <v>0</v>
      </c>
      <c r="P11" s="109">
        <f>IFERROR('Target schedule'!AD6-O11,"")</f>
        <v>0</v>
      </c>
      <c r="Q11" s="45">
        <f>IFERROR(P11/'Target schedule'!AD6,0)</f>
        <v>0</v>
      </c>
    </row>
    <row r="12" spans="2:21" ht="30.75" customHeight="1" x14ac:dyDescent="0.3">
      <c r="B12" s="48" t="str">
        <f>'Target schedule'!C7</f>
        <v>Number who are unemployed, including long-term unemployed</v>
      </c>
      <c r="C12" s="69"/>
      <c r="D12" s="55">
        <f>'Target schedule'!Z7-C12</f>
        <v>0</v>
      </c>
      <c r="E12" s="45">
        <f>IFERROR(D12/'Target schedule'!Z7,0)</f>
        <v>0</v>
      </c>
      <c r="F12" s="69"/>
      <c r="G12" s="55">
        <f>'Target schedule'!AA7-F12</f>
        <v>0</v>
      </c>
      <c r="H12" s="45">
        <f>IFERROR(G12/'Target schedule'!AA7,0)</f>
        <v>0</v>
      </c>
      <c r="I12" s="108"/>
      <c r="J12" s="109">
        <f>'Target schedule'!AB7-I12</f>
        <v>0</v>
      </c>
      <c r="K12" s="45">
        <f>IFERROR(J12/'Target schedule'!AB7,0)</f>
        <v>0</v>
      </c>
      <c r="L12" s="108"/>
      <c r="M12" s="109">
        <f>'Target schedule'!AC7-L12</f>
        <v>0</v>
      </c>
      <c r="N12" s="45">
        <f>IFERROR(M12/'Target schedule'!AC7,0)</f>
        <v>0</v>
      </c>
      <c r="O12" s="114">
        <f t="shared" si="0"/>
        <v>0</v>
      </c>
      <c r="P12" s="109">
        <f>IFERROR('Target schedule'!AD7-O12,"")</f>
        <v>0</v>
      </c>
      <c r="Q12" s="45">
        <f>IFERROR(P12/'Target schedule'!AD7,0)</f>
        <v>0</v>
      </c>
    </row>
    <row r="13" spans="2:21" ht="47.25" customHeight="1" x14ac:dyDescent="0.3">
      <c r="B13" s="48" t="str">
        <f>'Target schedule'!C8</f>
        <v>Number who are economically inactive, including not education or training</v>
      </c>
      <c r="C13" s="69"/>
      <c r="D13" s="55">
        <f>'Target schedule'!Z8-C13</f>
        <v>0</v>
      </c>
      <c r="E13" s="45">
        <f>IFERROR(D13/'Target schedule'!Z8,0)</f>
        <v>0</v>
      </c>
      <c r="F13" s="69"/>
      <c r="G13" s="55">
        <f>'Target schedule'!AA8-F13</f>
        <v>0</v>
      </c>
      <c r="H13" s="45">
        <f>IFERROR(G13/'Target schedule'!AA8,0)</f>
        <v>0</v>
      </c>
      <c r="I13" s="108"/>
      <c r="J13" s="109">
        <f>'Target schedule'!AB8-I13</f>
        <v>0</v>
      </c>
      <c r="K13" s="45">
        <f>IFERROR(J13/'Target schedule'!AB8,0)</f>
        <v>0</v>
      </c>
      <c r="L13" s="108"/>
      <c r="M13" s="109">
        <f>'Target schedule'!AC8-L13</f>
        <v>0</v>
      </c>
      <c r="N13" s="45">
        <f>IFERROR(M13/'Target schedule'!AC8,0)</f>
        <v>0</v>
      </c>
      <c r="O13" s="114">
        <f t="shared" si="0"/>
        <v>0</v>
      </c>
      <c r="P13" s="109">
        <f>IFERROR('Target schedule'!AD8-O13,"")</f>
        <v>0</v>
      </c>
      <c r="Q13" s="45">
        <f>IFERROR(P13/'Target schedule'!AD8,0)</f>
        <v>0</v>
      </c>
    </row>
    <row r="14" spans="2:21" ht="30" x14ac:dyDescent="0.3">
      <c r="B14" s="48" t="str">
        <f>'Target schedule'!C9</f>
        <v>Number who live in a single adult household with dependent children</v>
      </c>
      <c r="C14" s="69"/>
      <c r="D14" s="55">
        <f>'Target schedule'!Z9-C14</f>
        <v>0</v>
      </c>
      <c r="E14" s="45">
        <f>IFERROR(D14/'Target schedule'!Z9,0)</f>
        <v>0</v>
      </c>
      <c r="F14" s="69"/>
      <c r="G14" s="55">
        <f>'Target schedule'!AA9-F14</f>
        <v>0</v>
      </c>
      <c r="H14" s="45">
        <f>IFERROR(G14/'Target schedule'!AA9,0)</f>
        <v>0</v>
      </c>
      <c r="I14" s="108"/>
      <c r="J14" s="109">
        <f>'Target schedule'!AB9-I14</f>
        <v>0</v>
      </c>
      <c r="K14" s="45">
        <f>IFERROR(J14/'Target schedule'!AB9,0)</f>
        <v>0</v>
      </c>
      <c r="L14" s="108"/>
      <c r="M14" s="109">
        <f>'Target schedule'!AC9-L14</f>
        <v>0</v>
      </c>
      <c r="N14" s="45">
        <f>IFERROR(M14/'Target schedule'!AC9,0)</f>
        <v>0</v>
      </c>
      <c r="O14" s="114">
        <f t="shared" si="0"/>
        <v>0</v>
      </c>
      <c r="P14" s="109">
        <f>IFERROR('Target schedule'!AD9-O14,"")</f>
        <v>0</v>
      </c>
      <c r="Q14" s="45">
        <f>IFERROR(P14/'Target schedule'!AD9,0)</f>
        <v>0</v>
      </c>
    </row>
    <row r="15" spans="2:21" x14ac:dyDescent="0.3">
      <c r="B15" s="48" t="str">
        <f>'Target schedule'!C10</f>
        <v>Number with no basic skills</v>
      </c>
      <c r="C15" s="69"/>
      <c r="D15" s="55">
        <f>'Target schedule'!Z10-C15</f>
        <v>0</v>
      </c>
      <c r="E15" s="45">
        <f>IFERROR(D15/'Target schedule'!Z10,0)</f>
        <v>0</v>
      </c>
      <c r="F15" s="69"/>
      <c r="G15" s="55">
        <f>'Target schedule'!AA10-F15</f>
        <v>0</v>
      </c>
      <c r="H15" s="45">
        <f>IFERROR(G15/'Target schedule'!AA10,0)</f>
        <v>0</v>
      </c>
      <c r="I15" s="108"/>
      <c r="J15" s="109">
        <f>'Target schedule'!AB10-I15</f>
        <v>0</v>
      </c>
      <c r="K15" s="45">
        <f>IFERROR(J15/'Target schedule'!AB10,0)</f>
        <v>0</v>
      </c>
      <c r="L15" s="108"/>
      <c r="M15" s="109">
        <f>'Target schedule'!AC10-L15</f>
        <v>0</v>
      </c>
      <c r="N15" s="45">
        <f>IFERROR(M15/'Target schedule'!AC10,0)</f>
        <v>0</v>
      </c>
      <c r="O15" s="114">
        <f t="shared" si="0"/>
        <v>0</v>
      </c>
      <c r="P15" s="109">
        <f>IFERROR('Target schedule'!AD10-O15,"")</f>
        <v>0</v>
      </c>
      <c r="Q15" s="45">
        <f>IFERROR(P15/'Target schedule'!AD10,0)</f>
        <v>0</v>
      </c>
    </row>
    <row r="16" spans="2:21" x14ac:dyDescent="0.3">
      <c r="B16" s="48" t="str">
        <f>'Target schedule'!C11</f>
        <v>Number with disabilities</v>
      </c>
      <c r="C16" s="69"/>
      <c r="D16" s="55">
        <f>'Target schedule'!Z11-C16</f>
        <v>0</v>
      </c>
      <c r="E16" s="45">
        <f>IFERROR(D16/'Target schedule'!Z11,0)</f>
        <v>0</v>
      </c>
      <c r="F16" s="69"/>
      <c r="G16" s="55">
        <f>'Target schedule'!AA11-F16</f>
        <v>0</v>
      </c>
      <c r="H16" s="45">
        <f>IFERROR(G16/'Target schedule'!AA11,0)</f>
        <v>0</v>
      </c>
      <c r="I16" s="108"/>
      <c r="J16" s="109">
        <f>'Target schedule'!AB11-I16</f>
        <v>0</v>
      </c>
      <c r="K16" s="45">
        <f>IFERROR(J16/'Target schedule'!AB11,0)</f>
        <v>0</v>
      </c>
      <c r="L16" s="108"/>
      <c r="M16" s="109">
        <f>'Target schedule'!AC11-L16</f>
        <v>0</v>
      </c>
      <c r="N16" s="45">
        <f>IFERROR(M16/'Target schedule'!AC11,0)</f>
        <v>0</v>
      </c>
      <c r="O16" s="114">
        <f t="shared" si="0"/>
        <v>0</v>
      </c>
      <c r="P16" s="109">
        <f>IFERROR('Target schedule'!AD11-O16,"")</f>
        <v>0</v>
      </c>
      <c r="Q16" s="45">
        <f>IFERROR(P16/'Target schedule'!AD11,0)</f>
        <v>0</v>
      </c>
    </row>
    <row r="17" spans="2:22" x14ac:dyDescent="0.3">
      <c r="B17" s="48" t="str">
        <f>'Target schedule'!C12</f>
        <v>Number from ethnic minorities</v>
      </c>
      <c r="C17" s="84"/>
      <c r="D17" s="55">
        <f>'Target schedule'!Z12-C17</f>
        <v>0</v>
      </c>
      <c r="E17" s="45">
        <f>IFERROR(D17/'Target schedule'!Z12,0)</f>
        <v>0</v>
      </c>
      <c r="F17" s="84"/>
      <c r="G17" s="55">
        <f>'Target schedule'!AA12-F17</f>
        <v>0</v>
      </c>
      <c r="H17" s="45">
        <f>IFERROR(G17/'Target schedule'!AA12,0)</f>
        <v>0</v>
      </c>
      <c r="I17" s="110"/>
      <c r="J17" s="109">
        <f>'Target schedule'!AB12-I17</f>
        <v>0</v>
      </c>
      <c r="K17" s="45">
        <f>IFERROR(J17/'Target schedule'!AB12,0)</f>
        <v>0</v>
      </c>
      <c r="L17" s="110"/>
      <c r="M17" s="109">
        <f>'Target schedule'!AC12-L17</f>
        <v>0</v>
      </c>
      <c r="N17" s="45">
        <f>IFERROR(M17/'Target schedule'!AC12,0)</f>
        <v>0</v>
      </c>
      <c r="O17" s="114">
        <f t="shared" si="0"/>
        <v>0</v>
      </c>
      <c r="P17" s="109">
        <f>IFERROR('Target schedule'!AD12-O17,"")</f>
        <v>0</v>
      </c>
      <c r="Q17" s="45">
        <f>IFERROR(P17/'Target schedule'!AD12,0)</f>
        <v>0</v>
      </c>
    </row>
    <row r="18" spans="2:22" x14ac:dyDescent="0.3">
      <c r="B18" s="89" t="str">
        <f>IF('Target schedule'!C13="","",'Target schedule'!C13)</f>
        <v/>
      </c>
      <c r="C18" s="84"/>
      <c r="D18" s="55" t="str">
        <f>IF(B18="","",'Target schedule'!Z13-C18)</f>
        <v/>
      </c>
      <c r="E18" s="45" t="str">
        <f>IF(B18="","",IFERROR(D18/'Target schedule'!Z13,0))</f>
        <v/>
      </c>
      <c r="F18" s="84"/>
      <c r="G18" s="55" t="str">
        <f>IF(B18="","",'Target schedule'!AA13-F18)</f>
        <v/>
      </c>
      <c r="H18" s="45" t="str">
        <f>IF(B18="","",IFERROR(G18/'Target schedule'!AA13,0))</f>
        <v/>
      </c>
      <c r="I18" s="110"/>
      <c r="J18" s="109" t="str">
        <f>IF(B18="","",'Target schedule'!AB13-I18)</f>
        <v/>
      </c>
      <c r="K18" s="45" t="str">
        <f>IF(B18="","",IFERROR(J18/'Target schedule'!AB13,0))</f>
        <v/>
      </c>
      <c r="L18" s="110"/>
      <c r="M18" s="109" t="str">
        <f>IF(B18="","",'Target schedule'!AC13-L18)</f>
        <v/>
      </c>
      <c r="N18" s="45" t="str">
        <f>IF(B18="","",IFERROR(M18/'Target schedule'!AC13,0))</f>
        <v/>
      </c>
      <c r="O18" s="114" t="str">
        <f t="shared" ref="O18:O22" si="1">IF(B18="","",SUM(C18,F18,I18,L18))</f>
        <v/>
      </c>
      <c r="P18" s="109" t="str">
        <f>IFERROR('Target schedule'!AD13-O18,"")</f>
        <v/>
      </c>
      <c r="Q18" s="45" t="str">
        <f>IF(B18="","",IFERROR(P18/'Target schedule'!AD13,0))</f>
        <v/>
      </c>
    </row>
    <row r="19" spans="2:22" x14ac:dyDescent="0.3">
      <c r="B19" s="89" t="str">
        <f>IF('Target schedule'!C14="","",'Target schedule'!C14)</f>
        <v/>
      </c>
      <c r="C19" s="84"/>
      <c r="D19" s="55" t="str">
        <f>IF(B19="","",'Target schedule'!Z14-C19)</f>
        <v/>
      </c>
      <c r="E19" s="45" t="str">
        <f>IF(B19="","",IFERROR(D19/'Target schedule'!Z14,0))</f>
        <v/>
      </c>
      <c r="F19" s="84"/>
      <c r="G19" s="55" t="str">
        <f>IF(B19="","",'Target schedule'!AA14-F19)</f>
        <v/>
      </c>
      <c r="H19" s="45" t="str">
        <f>IF(B19="","",IFERROR(G19/'Target schedule'!AA14,0))</f>
        <v/>
      </c>
      <c r="I19" s="110"/>
      <c r="J19" s="109" t="str">
        <f>IF(B19="","",'Target schedule'!AB14-I19)</f>
        <v/>
      </c>
      <c r="K19" s="45" t="str">
        <f>IF(B19="","",IFERROR(J19/'Target schedule'!AB14,0))</f>
        <v/>
      </c>
      <c r="L19" s="110"/>
      <c r="M19" s="109" t="str">
        <f>IF(B19="","",'Target schedule'!AC14-L19)</f>
        <v/>
      </c>
      <c r="N19" s="45" t="str">
        <f>IF(B19="","",IFERROR(M19/'Target schedule'!AC14,0))</f>
        <v/>
      </c>
      <c r="O19" s="114" t="str">
        <f t="shared" si="1"/>
        <v/>
      </c>
      <c r="P19" s="109" t="str">
        <f>IFERROR('Target schedule'!AD14-O19,"")</f>
        <v/>
      </c>
      <c r="Q19" s="45" t="str">
        <f>IF(B19="","",IFERROR(P19/'Target schedule'!AD14,0))</f>
        <v/>
      </c>
    </row>
    <row r="20" spans="2:22" x14ac:dyDescent="0.3">
      <c r="B20" s="89" t="str">
        <f>IF('Target schedule'!C15="","",'Target schedule'!C15)</f>
        <v/>
      </c>
      <c r="C20" s="84"/>
      <c r="D20" s="55" t="str">
        <f>IF(B20="","",'Target schedule'!Z15-C20)</f>
        <v/>
      </c>
      <c r="E20" s="45" t="str">
        <f>IF(B20="","",IFERROR(D20/'Target schedule'!Z15,0))</f>
        <v/>
      </c>
      <c r="F20" s="84"/>
      <c r="G20" s="55" t="str">
        <f>IF(B20="","",'Target schedule'!AA15-F20)</f>
        <v/>
      </c>
      <c r="H20" s="45" t="str">
        <f>IF(B20="","",IFERROR(G20/'Target schedule'!AA15,0))</f>
        <v/>
      </c>
      <c r="I20" s="110"/>
      <c r="J20" s="109" t="str">
        <f>IF(B20="","",'Target schedule'!AB15-I20)</f>
        <v/>
      </c>
      <c r="K20" s="45" t="str">
        <f>IF(B20="","",IFERROR(J20/'Target schedule'!AB15,0))</f>
        <v/>
      </c>
      <c r="L20" s="110"/>
      <c r="M20" s="109" t="str">
        <f>IF(B20="","",'Target schedule'!AC15-L20)</f>
        <v/>
      </c>
      <c r="N20" s="45" t="str">
        <f>IF(B20="","",IFERROR(M20/'Target schedule'!AC15,0))</f>
        <v/>
      </c>
      <c r="O20" s="114" t="str">
        <f t="shared" si="1"/>
        <v/>
      </c>
      <c r="P20" s="109" t="str">
        <f>IFERROR('Target schedule'!AD15-O20,"")</f>
        <v/>
      </c>
      <c r="Q20" s="45" t="str">
        <f>IF(B20="","",IFERROR(P20/'Target schedule'!AD15,0))</f>
        <v/>
      </c>
    </row>
    <row r="21" spans="2:22" x14ac:dyDescent="0.3">
      <c r="B21" s="89" t="str">
        <f>IF('Target schedule'!C16="","",'Target schedule'!C16)</f>
        <v/>
      </c>
      <c r="C21" s="84"/>
      <c r="D21" s="55" t="str">
        <f>IF(B21="","",'Target schedule'!Z16-C21)</f>
        <v/>
      </c>
      <c r="E21" s="45" t="str">
        <f>IF(B21="","",IFERROR(D21/'Target schedule'!Z16,0))</f>
        <v/>
      </c>
      <c r="F21" s="84"/>
      <c r="G21" s="55" t="str">
        <f>IF(B21="","",'Target schedule'!AA16-F21)</f>
        <v/>
      </c>
      <c r="H21" s="45" t="str">
        <f>IF(B21="","",IFERROR(G21/'Target schedule'!AA16,0))</f>
        <v/>
      </c>
      <c r="I21" s="110"/>
      <c r="J21" s="109" t="str">
        <f>IF(B21="","",'Target schedule'!AB16-I21)</f>
        <v/>
      </c>
      <c r="K21" s="45" t="str">
        <f>IF(B21="","",IFERROR(J21/'Target schedule'!AB16,0))</f>
        <v/>
      </c>
      <c r="L21" s="110"/>
      <c r="M21" s="109" t="str">
        <f>IF(B21="","",'Target schedule'!AC16-L21)</f>
        <v/>
      </c>
      <c r="N21" s="45" t="str">
        <f>IF(B21="","",IFERROR(M21/'Target schedule'!AC16,0))</f>
        <v/>
      </c>
      <c r="O21" s="114" t="str">
        <f t="shared" si="1"/>
        <v/>
      </c>
      <c r="P21" s="109" t="str">
        <f>IFERROR('Target schedule'!AD16-O21,"")</f>
        <v/>
      </c>
      <c r="Q21" s="45" t="str">
        <f>IF(B21="","",IFERROR(P21/'Target schedule'!AD16,0))</f>
        <v/>
      </c>
    </row>
    <row r="22" spans="2:22" ht="15.75" thickBot="1" x14ac:dyDescent="0.35">
      <c r="B22" s="90" t="str">
        <f>IF('Target schedule'!C17="","",'Target schedule'!C17)</f>
        <v/>
      </c>
      <c r="C22" s="85"/>
      <c r="D22" s="56" t="str">
        <f>IF(B22="","",'Target schedule'!Z17-C22)</f>
        <v/>
      </c>
      <c r="E22" s="47" t="str">
        <f>IF(B22="","",IFERROR(D22/'Target schedule'!Z17,0))</f>
        <v/>
      </c>
      <c r="F22" s="85"/>
      <c r="G22" s="56" t="str">
        <f>IF(B22="","",'Target schedule'!AA17-F22)</f>
        <v/>
      </c>
      <c r="H22" s="47" t="str">
        <f>IF(B22="","",IFERROR(G22/'Target schedule'!AA17,0))</f>
        <v/>
      </c>
      <c r="I22" s="111"/>
      <c r="J22" s="112" t="str">
        <f>IF(B22="","",'Target schedule'!AB17-I22)</f>
        <v/>
      </c>
      <c r="K22" s="47" t="str">
        <f>IF(B22="","",IFERROR(J22/'Target schedule'!AB17,0))</f>
        <v/>
      </c>
      <c r="L22" s="111"/>
      <c r="M22" s="112" t="str">
        <f>IF(B22="","",'Target schedule'!AC17-L22)</f>
        <v/>
      </c>
      <c r="N22" s="47" t="str">
        <f>IF(B22="","",IFERROR(M22/'Target schedule'!AC17,0))</f>
        <v/>
      </c>
      <c r="O22" s="115" t="str">
        <f t="shared" si="1"/>
        <v/>
      </c>
      <c r="P22" s="112" t="str">
        <f>IFERROR('Target schedule'!AD17-O22,"")</f>
        <v/>
      </c>
      <c r="Q22" s="47" t="str">
        <f>IF(B22="","",IFERROR(P22/'Target schedule'!AD17,0))</f>
        <v/>
      </c>
    </row>
    <row r="23" spans="2:22" ht="17.25" thickTop="1" thickBot="1" x14ac:dyDescent="0.35">
      <c r="B23"/>
      <c r="C23"/>
      <c r="D23"/>
      <c r="E23"/>
      <c r="F23"/>
      <c r="G23"/>
      <c r="H23"/>
      <c r="I23"/>
      <c r="J23"/>
      <c r="K23"/>
      <c r="L23"/>
      <c r="M23"/>
      <c r="N23"/>
      <c r="O23"/>
      <c r="P23"/>
      <c r="Q23"/>
      <c r="R23"/>
      <c r="S23"/>
      <c r="T23"/>
      <c r="U23"/>
      <c r="V23"/>
    </row>
    <row r="24" spans="2:22" ht="17.25" customHeight="1" thickTop="1" thickBot="1" x14ac:dyDescent="0.35">
      <c r="C24" s="254" t="s">
        <v>53</v>
      </c>
      <c r="D24" s="255"/>
      <c r="E24" s="256"/>
      <c r="F24" s="254" t="s">
        <v>44</v>
      </c>
      <c r="G24" s="255"/>
      <c r="H24" s="256"/>
      <c r="I24" s="254" t="s">
        <v>45</v>
      </c>
      <c r="J24" s="255"/>
      <c r="K24" s="256"/>
      <c r="L24" s="255" t="s">
        <v>46</v>
      </c>
      <c r="M24" s="255"/>
      <c r="N24" s="257"/>
      <c r="O24" s="254" t="s">
        <v>61</v>
      </c>
      <c r="P24" s="255"/>
      <c r="Q24" s="256"/>
      <c r="R24"/>
      <c r="S24"/>
      <c r="T24"/>
      <c r="U24"/>
      <c r="V24"/>
    </row>
    <row r="25" spans="2:22" ht="17.25" thickTop="1" thickBot="1" x14ac:dyDescent="0.35">
      <c r="B25" s="38" t="s">
        <v>13</v>
      </c>
      <c r="C25" s="67" t="s">
        <v>48</v>
      </c>
      <c r="D25" s="40" t="s">
        <v>49</v>
      </c>
      <c r="E25" s="41" t="s">
        <v>50</v>
      </c>
      <c r="F25" s="67" t="s">
        <v>48</v>
      </c>
      <c r="G25" s="40" t="s">
        <v>49</v>
      </c>
      <c r="H25" s="41" t="s">
        <v>50</v>
      </c>
      <c r="I25" s="39" t="s">
        <v>48</v>
      </c>
      <c r="J25" s="40" t="s">
        <v>49</v>
      </c>
      <c r="K25" s="41" t="s">
        <v>50</v>
      </c>
      <c r="L25" s="39" t="s">
        <v>48</v>
      </c>
      <c r="M25" s="40" t="s">
        <v>49</v>
      </c>
      <c r="N25" s="41" t="s">
        <v>50</v>
      </c>
      <c r="O25" s="39" t="s">
        <v>48</v>
      </c>
      <c r="P25" s="40" t="s">
        <v>49</v>
      </c>
      <c r="Q25" s="41" t="s">
        <v>50</v>
      </c>
      <c r="R25"/>
      <c r="S25"/>
      <c r="T25"/>
      <c r="U25"/>
      <c r="V25"/>
    </row>
    <row r="26" spans="2:22" ht="30.75" thickTop="1" x14ac:dyDescent="0.3">
      <c r="B26" s="49" t="str">
        <f>'Target schedule'!C21</f>
        <v>Number aged under 25 years of age who gain basic skills on leaving</v>
      </c>
      <c r="C26" s="68"/>
      <c r="D26" s="53">
        <f>'Target schedule'!Z21-C26</f>
        <v>0</v>
      </c>
      <c r="E26" s="43">
        <f>IFERROR(D26/'Target schedule'!Z21,0)</f>
        <v>0</v>
      </c>
      <c r="F26" s="68"/>
      <c r="G26" s="53">
        <f>'Target schedule'!AA21-F26</f>
        <v>0</v>
      </c>
      <c r="H26" s="43">
        <f>IFERROR(G26/'Target schedule'!AA21,0)</f>
        <v>0</v>
      </c>
      <c r="I26" s="106"/>
      <c r="J26" s="107">
        <f>'Target schedule'!AB21-I26</f>
        <v>0</v>
      </c>
      <c r="K26" s="43">
        <f>IFERROR(J26/'Target schedule'!AB21,0)</f>
        <v>0</v>
      </c>
      <c r="L26" s="106"/>
      <c r="M26" s="107">
        <f>'Target schedule'!AC21-L26</f>
        <v>0</v>
      </c>
      <c r="N26" s="43">
        <f>IFERROR(M26/'Target schedule'!AC21,0)</f>
        <v>0</v>
      </c>
      <c r="O26" s="113">
        <f>SUM(C26,F26,I26,L26)</f>
        <v>0</v>
      </c>
      <c r="P26" s="107">
        <f>IFERROR('Target schedule'!AD21-O26,"")</f>
        <v>0</v>
      </c>
      <c r="Q26" s="43">
        <f>IFERROR(P26/'Target schedule'!AD21,0)</f>
        <v>0</v>
      </c>
      <c r="R26"/>
      <c r="S26"/>
      <c r="T26"/>
      <c r="U26"/>
      <c r="V26"/>
    </row>
    <row r="27" spans="2:22" ht="60" x14ac:dyDescent="0.3">
      <c r="B27" s="49" t="str">
        <f>'Target schedule'!C22</f>
        <v>Number aged under 25 years of age who move into employment, including self-employment, or education or training on leaving</v>
      </c>
      <c r="C27" s="69"/>
      <c r="D27" s="55">
        <f>'Target schedule'!Z22-C27</f>
        <v>0</v>
      </c>
      <c r="E27" s="45">
        <f>IFERROR(D27/'Target schedule'!Z22,0)</f>
        <v>0</v>
      </c>
      <c r="F27" s="69"/>
      <c r="G27" s="55">
        <f>'Target schedule'!AA22-F27</f>
        <v>0</v>
      </c>
      <c r="H27" s="45">
        <f>IFERROR(G27/'Target schedule'!AA22,0)</f>
        <v>0</v>
      </c>
      <c r="I27" s="108"/>
      <c r="J27" s="109">
        <f>'Target schedule'!AB22-I27</f>
        <v>0</v>
      </c>
      <c r="K27" s="45">
        <f>IFERROR(J27/'Target schedule'!AB22,0)</f>
        <v>0</v>
      </c>
      <c r="L27" s="108"/>
      <c r="M27" s="109">
        <f>'Target schedule'!AC22-L27</f>
        <v>0</v>
      </c>
      <c r="N27" s="45">
        <f>IFERROR(M27/'Target schedule'!AC22,0)</f>
        <v>0</v>
      </c>
      <c r="O27" s="114">
        <f t="shared" ref="O27" si="2">SUM(C27,F27,I27,L27)</f>
        <v>0</v>
      </c>
      <c r="P27" s="109">
        <f>IFERROR('Target schedule'!AD22-O27,"")</f>
        <v>0</v>
      </c>
      <c r="Q27" s="45">
        <f>IFERROR(P27/'Target schedule'!AD22,0)</f>
        <v>0</v>
      </c>
      <c r="R27"/>
      <c r="S27"/>
      <c r="T27"/>
      <c r="U27"/>
      <c r="V27"/>
    </row>
    <row r="28" spans="2:22" ht="43.5" customHeight="1" x14ac:dyDescent="0.3">
      <c r="B28" s="48" t="str">
        <f>IF('Target schedule'!C23="","",'Target schedule'!C23)</f>
        <v/>
      </c>
      <c r="C28" s="84"/>
      <c r="D28" s="55" t="str">
        <f>IF(B28="","",'Target schedule'!Z23-C28)</f>
        <v/>
      </c>
      <c r="E28" s="45" t="str">
        <f>IF(B28="","",IFERROR(D28/'Target schedule'!Z23,0))</f>
        <v/>
      </c>
      <c r="F28" s="84"/>
      <c r="G28" s="55" t="str">
        <f>IF(B28="","",'Target schedule'!AA23-F28)</f>
        <v/>
      </c>
      <c r="H28" s="45" t="str">
        <f>IF(B28="","",IFERROR(G28/'Target schedule'!AA23,0))</f>
        <v/>
      </c>
      <c r="I28" s="110"/>
      <c r="J28" s="109" t="str">
        <f>IF(B28="","",'Target schedule'!AB23-I28)</f>
        <v/>
      </c>
      <c r="K28" s="45" t="str">
        <f>IF(B28="","",IFERROR(J28/'Target schedule'!AB23,0))</f>
        <v/>
      </c>
      <c r="L28" s="110"/>
      <c r="M28" s="109" t="str">
        <f>IF(B28="","",'Target schedule'!AC23-L28)</f>
        <v/>
      </c>
      <c r="N28" s="45" t="str">
        <f>IF(B28="","",IFERROR(M28/'Target schedule'!AC23,0))</f>
        <v/>
      </c>
      <c r="O28" s="114" t="str">
        <f>IF(B28="","",SUM(C28,F28,I28,L28))</f>
        <v/>
      </c>
      <c r="P28" s="109" t="str">
        <f>IFERROR('Target schedule'!AD23-O28,"")</f>
        <v/>
      </c>
      <c r="Q28" s="45" t="str">
        <f>IF(B28="","",IFERROR(P28/'Target schedule'!AD23,0))</f>
        <v/>
      </c>
      <c r="R28"/>
      <c r="S28"/>
      <c r="T28"/>
      <c r="U28"/>
      <c r="V28"/>
    </row>
    <row r="29" spans="2:22" ht="41.25" customHeight="1" x14ac:dyDescent="0.3">
      <c r="B29" s="48" t="str">
        <f>IF('Target schedule'!C24="","",'Target schedule'!C24)</f>
        <v/>
      </c>
      <c r="C29" s="84"/>
      <c r="D29" s="55" t="str">
        <f>IF(B29="","",'Target schedule'!Z24-C29)</f>
        <v/>
      </c>
      <c r="E29" s="45" t="str">
        <f>IF(B29="","",IFERROR(D29/'Target schedule'!Z24,0))</f>
        <v/>
      </c>
      <c r="F29" s="84"/>
      <c r="G29" s="55" t="str">
        <f>IF(B29="","",'Target schedule'!AA24-F29)</f>
        <v/>
      </c>
      <c r="H29" s="45" t="str">
        <f>IF(B29="","",IFERROR(G29/'Target schedule'!AA24,0))</f>
        <v/>
      </c>
      <c r="I29" s="110"/>
      <c r="J29" s="109" t="str">
        <f>IF(B29="","",'Target schedule'!AB24-I29)</f>
        <v/>
      </c>
      <c r="K29" s="45" t="str">
        <f>IF(B29="","",IFERROR(J29/'Target schedule'!AB24,0))</f>
        <v/>
      </c>
      <c r="L29" s="110"/>
      <c r="M29" s="109" t="str">
        <f>IF(B29="","",'Target schedule'!AC24-L29)</f>
        <v/>
      </c>
      <c r="N29" s="45" t="str">
        <f>IF(B29="","",IFERROR(M29/'Target schedule'!AC24,0))</f>
        <v/>
      </c>
      <c r="O29" s="114" t="str">
        <f t="shared" ref="O29:O31" si="3">IF(B29="","",SUM(C29,F29,I29,L29))</f>
        <v/>
      </c>
      <c r="P29" s="109" t="str">
        <f>IFERROR('Target schedule'!AD24-O29,"")</f>
        <v/>
      </c>
      <c r="Q29" s="45" t="str">
        <f>IF(B29="","",IFERROR(P29/'Target schedule'!AD24,0))</f>
        <v/>
      </c>
      <c r="R29"/>
      <c r="S29"/>
      <c r="T29"/>
      <c r="U29"/>
      <c r="V29"/>
    </row>
    <row r="30" spans="2:22" ht="42.75" customHeight="1" x14ac:dyDescent="0.3">
      <c r="B30" s="48" t="str">
        <f>IF('Target schedule'!C25="","",'Target schedule'!C25)</f>
        <v/>
      </c>
      <c r="C30" s="84"/>
      <c r="D30" s="55" t="str">
        <f>IF(B30="","",'Target schedule'!Z25-C30)</f>
        <v/>
      </c>
      <c r="E30" s="45" t="str">
        <f>IF(B30="","",IFERROR(D30/'Target schedule'!Z25,0))</f>
        <v/>
      </c>
      <c r="F30" s="84"/>
      <c r="G30" s="55" t="str">
        <f>IF(B30="","",'Target schedule'!AA25-F30)</f>
        <v/>
      </c>
      <c r="H30" s="45" t="str">
        <f>IF(B30="","",IFERROR(G30/'Target schedule'!AA25,0))</f>
        <v/>
      </c>
      <c r="I30" s="110"/>
      <c r="J30" s="109" t="str">
        <f>IF(B30="","",'Target schedule'!AB25-I30)</f>
        <v/>
      </c>
      <c r="K30" s="45" t="str">
        <f>IF(B30="","",IFERROR(J30/'Target schedule'!AB25,0))</f>
        <v/>
      </c>
      <c r="L30" s="110"/>
      <c r="M30" s="109" t="str">
        <f>IF(B30="","",'Target schedule'!AC25-L30)</f>
        <v/>
      </c>
      <c r="N30" s="45" t="str">
        <f>IF(B30="","",IFERROR(M30/'Target schedule'!AC25,0))</f>
        <v/>
      </c>
      <c r="O30" s="114" t="str">
        <f t="shared" si="3"/>
        <v/>
      </c>
      <c r="P30" s="109" t="str">
        <f>IFERROR('Target schedule'!AD25-O30,"")</f>
        <v/>
      </c>
      <c r="Q30" s="45" t="str">
        <f>IF(B30="","",IFERROR(P30/'Target schedule'!AD25,0))</f>
        <v/>
      </c>
      <c r="R30"/>
      <c r="S30"/>
      <c r="T30"/>
      <c r="U30"/>
      <c r="V30"/>
    </row>
    <row r="31" spans="2:22" ht="42.75" customHeight="1" thickBot="1" x14ac:dyDescent="0.35">
      <c r="B31" s="86" t="str">
        <f>IF('Target schedule'!C26="","",'Target schedule'!C26)</f>
        <v/>
      </c>
      <c r="C31" s="85"/>
      <c r="D31" s="56" t="str">
        <f>IF(B31="","",'Target schedule'!Z26-C31)</f>
        <v/>
      </c>
      <c r="E31" s="47" t="str">
        <f>IF(B31="","",IFERROR(D31/'Target schedule'!Z26,0))</f>
        <v/>
      </c>
      <c r="F31" s="85"/>
      <c r="G31" s="56" t="str">
        <f>IF(B31="","",'Target schedule'!AA26-F31)</f>
        <v/>
      </c>
      <c r="H31" s="47" t="str">
        <f>IF(B31="","",IFERROR(G31/'Target schedule'!AA26,0))</f>
        <v/>
      </c>
      <c r="I31" s="111"/>
      <c r="J31" s="112" t="str">
        <f>IF(B31="","",'Target schedule'!AB26-I31)</f>
        <v/>
      </c>
      <c r="K31" s="47" t="str">
        <f>IF(B31="","",IFERROR(J31/'Target schedule'!AB26,0))</f>
        <v/>
      </c>
      <c r="L31" s="111"/>
      <c r="M31" s="112" t="str">
        <f>IF(B31="","",'Target schedule'!AC26-L31)</f>
        <v/>
      </c>
      <c r="N31" s="47" t="str">
        <f>IF(B31="","",IFERROR(M31/'Target schedule'!AC26,0))</f>
        <v/>
      </c>
      <c r="O31" s="115" t="str">
        <f t="shared" si="3"/>
        <v/>
      </c>
      <c r="P31" s="112" t="str">
        <f>IFERROR('Target schedule'!AD26-O31,"")</f>
        <v/>
      </c>
      <c r="Q31" s="47" t="str">
        <f>IF(B31="","",IFERROR(P31/'Target schedule'!AD26,0))</f>
        <v/>
      </c>
      <c r="R31"/>
      <c r="S31"/>
      <c r="T31"/>
      <c r="U31"/>
      <c r="V31"/>
    </row>
    <row r="32" spans="2:22" ht="17.25" thickTop="1" thickBot="1" x14ac:dyDescent="0.35">
      <c r="B32"/>
      <c r="C32"/>
      <c r="D32"/>
      <c r="E32"/>
      <c r="F32"/>
      <c r="G32"/>
      <c r="H32"/>
      <c r="I32"/>
      <c r="J32"/>
      <c r="K32"/>
      <c r="L32"/>
      <c r="M32"/>
      <c r="N32"/>
      <c r="O32"/>
      <c r="P32"/>
      <c r="Q32"/>
      <c r="R32"/>
      <c r="S32"/>
      <c r="T32"/>
      <c r="U32"/>
      <c r="V32"/>
    </row>
    <row r="33" spans="1:22" ht="15.75" customHeight="1" thickTop="1" thickBot="1" x14ac:dyDescent="0.35">
      <c r="A33" s="70"/>
      <c r="B33" s="71"/>
      <c r="C33" s="254" t="s">
        <v>53</v>
      </c>
      <c r="D33" s="255"/>
      <c r="E33" s="256"/>
      <c r="F33" s="254" t="s">
        <v>44</v>
      </c>
      <c r="G33" s="255"/>
      <c r="H33" s="256"/>
      <c r="I33" s="254" t="s">
        <v>45</v>
      </c>
      <c r="J33" s="255"/>
      <c r="K33" s="256"/>
      <c r="L33" s="255" t="s">
        <v>46</v>
      </c>
      <c r="M33" s="255"/>
      <c r="N33" s="257"/>
      <c r="O33" s="254" t="s">
        <v>61</v>
      </c>
      <c r="P33" s="255"/>
      <c r="Q33" s="256"/>
      <c r="R33"/>
      <c r="S33"/>
      <c r="T33"/>
      <c r="U33"/>
    </row>
    <row r="34" spans="1:22" ht="15.75" customHeight="1" thickTop="1" thickBot="1" x14ac:dyDescent="0.35">
      <c r="B34" s="38" t="s">
        <v>38</v>
      </c>
      <c r="C34" s="39" t="s">
        <v>48</v>
      </c>
      <c r="D34" s="40" t="s">
        <v>49</v>
      </c>
      <c r="E34" s="41" t="s">
        <v>50</v>
      </c>
      <c r="F34" s="39" t="s">
        <v>48</v>
      </c>
      <c r="G34" s="40" t="s">
        <v>49</v>
      </c>
      <c r="H34" s="41" t="s">
        <v>50</v>
      </c>
      <c r="I34" s="39" t="s">
        <v>48</v>
      </c>
      <c r="J34" s="40" t="s">
        <v>49</v>
      </c>
      <c r="K34" s="41" t="s">
        <v>50</v>
      </c>
      <c r="L34" s="39" t="s">
        <v>48</v>
      </c>
      <c r="M34" s="40" t="s">
        <v>49</v>
      </c>
      <c r="N34" s="41" t="s">
        <v>50</v>
      </c>
      <c r="O34" s="39" t="s">
        <v>48</v>
      </c>
      <c r="P34" s="40" t="s">
        <v>49</v>
      </c>
      <c r="Q34" s="41" t="s">
        <v>50</v>
      </c>
    </row>
    <row r="35" spans="1:22" ht="15.75" customHeight="1" thickTop="1" x14ac:dyDescent="0.3">
      <c r="B35" s="42" t="str">
        <f>IF('Target schedule'!D30="","",'Target schedule'!D30)</f>
        <v/>
      </c>
      <c r="C35" s="106"/>
      <c r="D35" s="107">
        <f>'Target schedule'!Z30-C35</f>
        <v>0</v>
      </c>
      <c r="E35" s="43">
        <f>IFERROR(D35/'Target schedule'!Z30,0)</f>
        <v>0</v>
      </c>
      <c r="F35" s="106"/>
      <c r="G35" s="107">
        <f>'Target schedule'!AA30-F35</f>
        <v>0</v>
      </c>
      <c r="H35" s="43">
        <f>IFERROR(G35/'Target schedule'!AA30,0)</f>
        <v>0</v>
      </c>
      <c r="I35" s="106"/>
      <c r="J35" s="107">
        <f>'Target schedule'!AB30-I35</f>
        <v>0</v>
      </c>
      <c r="K35" s="43">
        <f>IFERROR(J35/'Target schedule'!AB30,0)</f>
        <v>0</v>
      </c>
      <c r="L35" s="106"/>
      <c r="M35" s="107">
        <f>'Target schedule'!AC30-L35</f>
        <v>0</v>
      </c>
      <c r="N35" s="43">
        <f>IFERROR(M35/'Target schedule'!AC30,0)</f>
        <v>0</v>
      </c>
      <c r="O35" s="113">
        <f>SUM(C35,F35,I35,L35)</f>
        <v>0</v>
      </c>
      <c r="P35" s="107">
        <f>'Target schedule'!AD30-O35</f>
        <v>0</v>
      </c>
      <c r="Q35" s="43">
        <f>IFERROR(P35/'Target schedule'!AD30,0)</f>
        <v>0</v>
      </c>
    </row>
    <row r="36" spans="1:22" ht="15.75" customHeight="1" x14ac:dyDescent="0.3">
      <c r="B36" s="44" t="str">
        <f>IF('Target schedule'!D31="","",'Target schedule'!D31)</f>
        <v/>
      </c>
      <c r="C36" s="108"/>
      <c r="D36" s="109">
        <f>'Target schedule'!Z31-C36</f>
        <v>0</v>
      </c>
      <c r="E36" s="45">
        <f>IFERROR(D36/'Target schedule'!Z31,0)</f>
        <v>0</v>
      </c>
      <c r="F36" s="108"/>
      <c r="G36" s="109">
        <f>'Target schedule'!AA31-F36</f>
        <v>0</v>
      </c>
      <c r="H36" s="45">
        <f>IFERROR(G36/'Target schedule'!AA31,0)</f>
        <v>0</v>
      </c>
      <c r="I36" s="108"/>
      <c r="J36" s="109">
        <f>'Target schedule'!AB31-I36</f>
        <v>0</v>
      </c>
      <c r="K36" s="45">
        <f>IFERROR(J36/'Target schedule'!AB31,0)</f>
        <v>0</v>
      </c>
      <c r="L36" s="108"/>
      <c r="M36" s="109">
        <f>'Target schedule'!AC31-L36</f>
        <v>0</v>
      </c>
      <c r="N36" s="45">
        <f>IFERROR(M36/'Target schedule'!AC31,0)</f>
        <v>0</v>
      </c>
      <c r="O36" s="114">
        <f t="shared" ref="O36:O40" si="4">SUM(C36,F36,I36,L36)</f>
        <v>0</v>
      </c>
      <c r="P36" s="109">
        <f>'Target schedule'!AD31-O36</f>
        <v>0</v>
      </c>
      <c r="Q36" s="45">
        <f>IFERROR(P36/'Target schedule'!AD31,0)</f>
        <v>0</v>
      </c>
    </row>
    <row r="37" spans="1:22" ht="15.75" customHeight="1" x14ac:dyDescent="0.3">
      <c r="B37" s="44" t="str">
        <f>IF('Target schedule'!D32="","",'Target schedule'!D32)</f>
        <v/>
      </c>
      <c r="C37" s="108"/>
      <c r="D37" s="109">
        <f>'Target schedule'!Z32-C37</f>
        <v>0</v>
      </c>
      <c r="E37" s="45">
        <f>IFERROR(D37/'Target schedule'!Z32,0)</f>
        <v>0</v>
      </c>
      <c r="F37" s="108"/>
      <c r="G37" s="109">
        <f>'Target schedule'!AA32-F37</f>
        <v>0</v>
      </c>
      <c r="H37" s="45">
        <f>IFERROR(G37/'Target schedule'!AA32,0)</f>
        <v>0</v>
      </c>
      <c r="I37" s="108"/>
      <c r="J37" s="109">
        <f>'Target schedule'!AB32-I37</f>
        <v>0</v>
      </c>
      <c r="K37" s="45">
        <f>IFERROR(J37/'Target schedule'!AB32,0)</f>
        <v>0</v>
      </c>
      <c r="L37" s="108"/>
      <c r="M37" s="109">
        <f>'Target schedule'!AC32-L37</f>
        <v>0</v>
      </c>
      <c r="N37" s="45">
        <f>IFERROR(M37/'Target schedule'!AC32,0)</f>
        <v>0</v>
      </c>
      <c r="O37" s="114">
        <f t="shared" si="4"/>
        <v>0</v>
      </c>
      <c r="P37" s="109">
        <f>'Target schedule'!AD32-O37</f>
        <v>0</v>
      </c>
      <c r="Q37" s="45">
        <f>IFERROR(P37/'Target schedule'!AD32,0)</f>
        <v>0</v>
      </c>
    </row>
    <row r="38" spans="1:22" ht="15.75" customHeight="1" x14ac:dyDescent="0.3">
      <c r="B38" s="44" t="str">
        <f>IF('Target schedule'!D33="","",'Target schedule'!D33)</f>
        <v/>
      </c>
      <c r="C38" s="108"/>
      <c r="D38" s="109">
        <f>'Target schedule'!Z33-C38</f>
        <v>0</v>
      </c>
      <c r="E38" s="45">
        <f>IFERROR(D38/'Target schedule'!Z33,0)</f>
        <v>0</v>
      </c>
      <c r="F38" s="108"/>
      <c r="G38" s="109">
        <f>'Target schedule'!AA33-F38</f>
        <v>0</v>
      </c>
      <c r="H38" s="45">
        <f>IFERROR(G38/'Target schedule'!AA33,0)</f>
        <v>0</v>
      </c>
      <c r="I38" s="108"/>
      <c r="J38" s="109">
        <f>'Target schedule'!AB33-I38</f>
        <v>0</v>
      </c>
      <c r="K38" s="45">
        <f>IFERROR(J38/'Target schedule'!AB33,0)</f>
        <v>0</v>
      </c>
      <c r="L38" s="108"/>
      <c r="M38" s="109">
        <f>'Target schedule'!AC33-L38</f>
        <v>0</v>
      </c>
      <c r="N38" s="45">
        <f>IFERROR(M38/'Target schedule'!AC33,0)</f>
        <v>0</v>
      </c>
      <c r="O38" s="114">
        <f t="shared" si="4"/>
        <v>0</v>
      </c>
      <c r="P38" s="109">
        <f>'Target schedule'!AD33-O38</f>
        <v>0</v>
      </c>
      <c r="Q38" s="45">
        <f>IFERROR(P38/'Target schedule'!AD33,0)</f>
        <v>0</v>
      </c>
    </row>
    <row r="39" spans="1:22" ht="15.75" customHeight="1" x14ac:dyDescent="0.3">
      <c r="B39" s="44" t="str">
        <f>IF('Target schedule'!D34="","",'Target schedule'!D34)</f>
        <v/>
      </c>
      <c r="C39" s="108"/>
      <c r="D39" s="109">
        <f>'Target schedule'!Z34-C39</f>
        <v>0</v>
      </c>
      <c r="E39" s="45">
        <f>IFERROR(D39/'Target schedule'!Z34,0)</f>
        <v>0</v>
      </c>
      <c r="F39" s="108"/>
      <c r="G39" s="109">
        <f>'Target schedule'!AA34-F39</f>
        <v>0</v>
      </c>
      <c r="H39" s="45">
        <f>IFERROR(G39/'Target schedule'!AA34,0)</f>
        <v>0</v>
      </c>
      <c r="I39" s="108"/>
      <c r="J39" s="109">
        <f>'Target schedule'!AB34-I39</f>
        <v>0</v>
      </c>
      <c r="K39" s="45">
        <f>IFERROR(J39/'Target schedule'!AB34,0)</f>
        <v>0</v>
      </c>
      <c r="L39" s="108"/>
      <c r="M39" s="109">
        <f>'Target schedule'!AC34-L39</f>
        <v>0</v>
      </c>
      <c r="N39" s="45">
        <f>IFERROR(M39/'Target schedule'!AC34,0)</f>
        <v>0</v>
      </c>
      <c r="O39" s="114">
        <f t="shared" si="4"/>
        <v>0</v>
      </c>
      <c r="P39" s="109">
        <f>'Target schedule'!AD34-O39</f>
        <v>0</v>
      </c>
      <c r="Q39" s="45">
        <f>IFERROR(P39/'Target schedule'!AD34,0)</f>
        <v>0</v>
      </c>
    </row>
    <row r="40" spans="1:22" ht="15.75" customHeight="1" thickBot="1" x14ac:dyDescent="0.35">
      <c r="B40" s="46" t="str">
        <f>IF('Target schedule'!D35="","",'Target schedule'!D35)</f>
        <v/>
      </c>
      <c r="C40" s="116"/>
      <c r="D40" s="112">
        <f>'Target schedule'!Z35-C40</f>
        <v>0</v>
      </c>
      <c r="E40" s="47">
        <f>IFERROR(D40/'Target schedule'!Z35,0)</f>
        <v>0</v>
      </c>
      <c r="F40" s="116"/>
      <c r="G40" s="112">
        <f>'Target schedule'!AA35-F40</f>
        <v>0</v>
      </c>
      <c r="H40" s="47">
        <f>IFERROR(G40/'Target schedule'!AA35,0)</f>
        <v>0</v>
      </c>
      <c r="I40" s="116"/>
      <c r="J40" s="112">
        <f>'Target schedule'!AB35-I40</f>
        <v>0</v>
      </c>
      <c r="K40" s="47">
        <f>IFERROR(J40/'Target schedule'!AB35,0)</f>
        <v>0</v>
      </c>
      <c r="L40" s="116"/>
      <c r="M40" s="112">
        <f>'Target schedule'!AC35-L40</f>
        <v>0</v>
      </c>
      <c r="N40" s="47">
        <f>IFERROR(M40/'Target schedule'!AC35,0)</f>
        <v>0</v>
      </c>
      <c r="O40" s="115">
        <f t="shared" si="4"/>
        <v>0</v>
      </c>
      <c r="P40" s="112">
        <f>'Target schedule'!AD35-O40</f>
        <v>0</v>
      </c>
      <c r="Q40" s="47">
        <f>IFERROR(P40/'Target schedule'!AD35,0)</f>
        <v>0</v>
      </c>
    </row>
    <row r="41" spans="1:22" ht="17.25" thickTop="1" thickBot="1" x14ac:dyDescent="0.35">
      <c r="B41"/>
      <c r="C41"/>
      <c r="D41"/>
      <c r="E41"/>
      <c r="F41"/>
      <c r="G41"/>
      <c r="H41"/>
      <c r="I41"/>
      <c r="J41"/>
      <c r="K41"/>
      <c r="L41"/>
      <c r="M41"/>
      <c r="N41"/>
      <c r="O41"/>
      <c r="P41"/>
      <c r="Q41"/>
      <c r="R41"/>
      <c r="S41"/>
      <c r="T41"/>
      <c r="U41"/>
      <c r="V41"/>
    </row>
    <row r="42" spans="1:22" ht="15.75" customHeight="1" thickTop="1" thickBot="1" x14ac:dyDescent="0.35">
      <c r="C42" s="254" t="s">
        <v>53</v>
      </c>
      <c r="D42" s="255"/>
      <c r="E42" s="256"/>
      <c r="F42" s="254" t="s">
        <v>44</v>
      </c>
      <c r="G42" s="255"/>
      <c r="H42" s="256"/>
      <c r="I42" s="254" t="s">
        <v>45</v>
      </c>
      <c r="J42" s="255"/>
      <c r="K42" s="256"/>
      <c r="L42" s="255" t="s">
        <v>46</v>
      </c>
      <c r="M42" s="255"/>
      <c r="N42" s="257"/>
      <c r="O42" s="254" t="s">
        <v>61</v>
      </c>
      <c r="P42" s="255"/>
      <c r="Q42" s="256"/>
      <c r="R42"/>
      <c r="S42"/>
      <c r="T42"/>
      <c r="U42"/>
    </row>
    <row r="43" spans="1:22" ht="15.75" customHeight="1" thickTop="1" thickBot="1" x14ac:dyDescent="0.35">
      <c r="B43" s="38" t="s">
        <v>39</v>
      </c>
      <c r="C43" s="39" t="s">
        <v>48</v>
      </c>
      <c r="D43" s="40" t="s">
        <v>49</v>
      </c>
      <c r="E43" s="41" t="s">
        <v>50</v>
      </c>
      <c r="F43" s="39" t="s">
        <v>48</v>
      </c>
      <c r="G43" s="40" t="s">
        <v>49</v>
      </c>
      <c r="H43" s="41" t="s">
        <v>50</v>
      </c>
      <c r="I43" s="39" t="s">
        <v>48</v>
      </c>
      <c r="J43" s="40" t="s">
        <v>49</v>
      </c>
      <c r="K43" s="41" t="s">
        <v>50</v>
      </c>
      <c r="L43" s="39" t="s">
        <v>48</v>
      </c>
      <c r="M43" s="40" t="s">
        <v>49</v>
      </c>
      <c r="N43" s="41" t="s">
        <v>50</v>
      </c>
      <c r="O43" s="39" t="s">
        <v>48</v>
      </c>
      <c r="P43" s="40" t="s">
        <v>49</v>
      </c>
      <c r="Q43" s="41" t="s">
        <v>50</v>
      </c>
    </row>
    <row r="44" spans="1:22" ht="15.75" customHeight="1" thickTop="1" x14ac:dyDescent="0.3">
      <c r="B44" s="42" t="str">
        <f>IF('Target schedule'!D37="","",'Target schedule'!D37)</f>
        <v/>
      </c>
      <c r="C44" s="106"/>
      <c r="D44" s="107">
        <f>'Target schedule'!Z37-C44</f>
        <v>0</v>
      </c>
      <c r="E44" s="43">
        <f>IFERROR(D44/'Target schedule'!Z37,0)</f>
        <v>0</v>
      </c>
      <c r="F44" s="106"/>
      <c r="G44" s="107">
        <f>'Target schedule'!AA37-F44</f>
        <v>0</v>
      </c>
      <c r="H44" s="43">
        <f>IFERROR(G44/'Target schedule'!AA37,0)</f>
        <v>0</v>
      </c>
      <c r="I44" s="106"/>
      <c r="J44" s="107">
        <f>'Target schedule'!AB37-I44</f>
        <v>0</v>
      </c>
      <c r="K44" s="43">
        <f>IFERROR(J44/'Target schedule'!AB37,0)</f>
        <v>0</v>
      </c>
      <c r="L44" s="106"/>
      <c r="M44" s="107">
        <f>'Target schedule'!AC37-L44</f>
        <v>0</v>
      </c>
      <c r="N44" s="43">
        <f>IFERROR(M44/'Target schedule'!AC37,0)</f>
        <v>0</v>
      </c>
      <c r="O44" s="113">
        <f>SUM(C44,F44,I44,L44)</f>
        <v>0</v>
      </c>
      <c r="P44" s="107">
        <f>'Target schedule'!AD37-O44</f>
        <v>0</v>
      </c>
      <c r="Q44" s="43">
        <f>IFERROR(P44/'Target schedule'!AD37,0)</f>
        <v>0</v>
      </c>
    </row>
    <row r="45" spans="1:22" ht="15.75" customHeight="1" x14ac:dyDescent="0.3">
      <c r="B45" s="44" t="str">
        <f>IF('Target schedule'!D38="","",'Target schedule'!D38)</f>
        <v/>
      </c>
      <c r="C45" s="108"/>
      <c r="D45" s="109">
        <f>'Target schedule'!Z38-C45</f>
        <v>0</v>
      </c>
      <c r="E45" s="45">
        <f>IFERROR(D45/'Target schedule'!Z38,0)</f>
        <v>0</v>
      </c>
      <c r="F45" s="108"/>
      <c r="G45" s="109">
        <f>'Target schedule'!AA38-F45</f>
        <v>0</v>
      </c>
      <c r="H45" s="45">
        <f>IFERROR(G45/'Target schedule'!AA38,0)</f>
        <v>0</v>
      </c>
      <c r="I45" s="108"/>
      <c r="J45" s="109">
        <f>'Target schedule'!AB38-I45</f>
        <v>0</v>
      </c>
      <c r="K45" s="45">
        <f>IFERROR(J45/'Target schedule'!AB38,0)</f>
        <v>0</v>
      </c>
      <c r="L45" s="108"/>
      <c r="M45" s="109">
        <f>'Target schedule'!AC38-L45</f>
        <v>0</v>
      </c>
      <c r="N45" s="45">
        <f>IFERROR(M45/'Target schedule'!AC38,0)</f>
        <v>0</v>
      </c>
      <c r="O45" s="114">
        <f t="shared" ref="O45:O49" si="5">SUM(C45,F45,I45,L45)</f>
        <v>0</v>
      </c>
      <c r="P45" s="109">
        <f>'Target schedule'!AD38-O45</f>
        <v>0</v>
      </c>
      <c r="Q45" s="45">
        <f>IFERROR(P45/'Target schedule'!AD38,0)</f>
        <v>0</v>
      </c>
    </row>
    <row r="46" spans="1:22" ht="15.75" customHeight="1" x14ac:dyDescent="0.3">
      <c r="B46" s="44" t="str">
        <f>IF('Target schedule'!D39="","",'Target schedule'!D39)</f>
        <v/>
      </c>
      <c r="C46" s="108"/>
      <c r="D46" s="109">
        <f>'Target schedule'!Z39-C46</f>
        <v>0</v>
      </c>
      <c r="E46" s="45">
        <f>IFERROR(D46/'Target schedule'!Z39,0)</f>
        <v>0</v>
      </c>
      <c r="F46" s="108"/>
      <c r="G46" s="109">
        <f>'Target schedule'!AA39-F46</f>
        <v>0</v>
      </c>
      <c r="H46" s="45">
        <f>IFERROR(G46/'Target schedule'!AA39,0)</f>
        <v>0</v>
      </c>
      <c r="I46" s="108"/>
      <c r="J46" s="109">
        <f>'Target schedule'!AB39-I46</f>
        <v>0</v>
      </c>
      <c r="K46" s="45">
        <f>IFERROR(J46/'Target schedule'!AB39,0)</f>
        <v>0</v>
      </c>
      <c r="L46" s="108"/>
      <c r="M46" s="109">
        <f>'Target schedule'!AC39-L46</f>
        <v>0</v>
      </c>
      <c r="N46" s="45">
        <f>IFERROR(M46/'Target schedule'!AC39,0)</f>
        <v>0</v>
      </c>
      <c r="O46" s="114">
        <f t="shared" si="5"/>
        <v>0</v>
      </c>
      <c r="P46" s="109">
        <f>'Target schedule'!AD39-O46</f>
        <v>0</v>
      </c>
      <c r="Q46" s="45">
        <f>IFERROR(P46/'Target schedule'!AD39,0)</f>
        <v>0</v>
      </c>
    </row>
    <row r="47" spans="1:22" ht="15.75" customHeight="1" x14ac:dyDescent="0.3">
      <c r="B47" s="44" t="str">
        <f>IF('Target schedule'!D40="","",'Target schedule'!D40)</f>
        <v/>
      </c>
      <c r="C47" s="108"/>
      <c r="D47" s="109">
        <f>'Target schedule'!Z40-C47</f>
        <v>0</v>
      </c>
      <c r="E47" s="45">
        <f>IFERROR(D47/'Target schedule'!Z40,0)</f>
        <v>0</v>
      </c>
      <c r="F47" s="108"/>
      <c r="G47" s="109">
        <f>'Target schedule'!AA40-F47</f>
        <v>0</v>
      </c>
      <c r="H47" s="45">
        <f>IFERROR(G47/'Target schedule'!AA40,0)</f>
        <v>0</v>
      </c>
      <c r="I47" s="108"/>
      <c r="J47" s="109">
        <f>'Target schedule'!AB40-I47</f>
        <v>0</v>
      </c>
      <c r="K47" s="45">
        <f>IFERROR(J47/'Target schedule'!AB40,0)</f>
        <v>0</v>
      </c>
      <c r="L47" s="108"/>
      <c r="M47" s="109">
        <f>'Target schedule'!AC40-L47</f>
        <v>0</v>
      </c>
      <c r="N47" s="45">
        <f>IFERROR(M47/'Target schedule'!AC40,0)</f>
        <v>0</v>
      </c>
      <c r="O47" s="114">
        <f t="shared" si="5"/>
        <v>0</v>
      </c>
      <c r="P47" s="109">
        <f>'Target schedule'!AD40-O47</f>
        <v>0</v>
      </c>
      <c r="Q47" s="45">
        <f>IFERROR(P47/'Target schedule'!AD40,0)</f>
        <v>0</v>
      </c>
    </row>
    <row r="48" spans="1:22" ht="15.75" customHeight="1" x14ac:dyDescent="0.3">
      <c r="B48" s="44" t="str">
        <f>IF('Target schedule'!D41="","",'Target schedule'!D41)</f>
        <v/>
      </c>
      <c r="C48" s="108"/>
      <c r="D48" s="109">
        <f>'Target schedule'!Z41-C48</f>
        <v>0</v>
      </c>
      <c r="E48" s="45">
        <f>IFERROR(D48/'Target schedule'!Z41,0)</f>
        <v>0</v>
      </c>
      <c r="F48" s="108"/>
      <c r="G48" s="109">
        <f>'Target schedule'!AA41-F48</f>
        <v>0</v>
      </c>
      <c r="H48" s="45">
        <f>IFERROR(G48/'Target schedule'!AA41,0)</f>
        <v>0</v>
      </c>
      <c r="I48" s="108"/>
      <c r="J48" s="109">
        <f>'Target schedule'!AB41-I48</f>
        <v>0</v>
      </c>
      <c r="K48" s="45">
        <f>IFERROR(J48/'Target schedule'!AB41,0)</f>
        <v>0</v>
      </c>
      <c r="L48" s="108"/>
      <c r="M48" s="109">
        <f>'Target schedule'!AC41-L48</f>
        <v>0</v>
      </c>
      <c r="N48" s="45">
        <f>IFERROR(M48/'Target schedule'!AC41,0)</f>
        <v>0</v>
      </c>
      <c r="O48" s="114">
        <f t="shared" si="5"/>
        <v>0</v>
      </c>
      <c r="P48" s="109">
        <f>'Target schedule'!AD41-O48</f>
        <v>0</v>
      </c>
      <c r="Q48" s="45">
        <f>IFERROR(P48/'Target schedule'!AD41,0)</f>
        <v>0</v>
      </c>
    </row>
    <row r="49" spans="2:21" ht="15.75" customHeight="1" thickBot="1" x14ac:dyDescent="0.35">
      <c r="B49" s="46" t="str">
        <f>IF('Target schedule'!D42="","",'Target schedule'!D42)</f>
        <v/>
      </c>
      <c r="C49" s="116"/>
      <c r="D49" s="112">
        <f>'Target schedule'!Z42-C49</f>
        <v>0</v>
      </c>
      <c r="E49" s="47">
        <f>IFERROR(D49/'Target schedule'!Z42,0)</f>
        <v>0</v>
      </c>
      <c r="F49" s="116"/>
      <c r="G49" s="112">
        <f>'Target schedule'!AA42-F49</f>
        <v>0</v>
      </c>
      <c r="H49" s="47">
        <f>IFERROR(G49/'Target schedule'!AA42,0)</f>
        <v>0</v>
      </c>
      <c r="I49" s="116"/>
      <c r="J49" s="112">
        <f>'Target schedule'!AB42-I49</f>
        <v>0</v>
      </c>
      <c r="K49" s="47">
        <f>IFERROR(J49/'Target schedule'!AB42,0)</f>
        <v>0</v>
      </c>
      <c r="L49" s="116"/>
      <c r="M49" s="112">
        <f>'Target schedule'!AC42-L49</f>
        <v>0</v>
      </c>
      <c r="N49" s="47">
        <f>IFERROR(M49/'Target schedule'!AC42,0)</f>
        <v>0</v>
      </c>
      <c r="O49" s="115">
        <f t="shared" si="5"/>
        <v>0</v>
      </c>
      <c r="P49" s="112">
        <f>'Target schedule'!AD42-O49</f>
        <v>0</v>
      </c>
      <c r="Q49" s="47">
        <f>IFERROR(P49/'Target schedule'!AD42,0)</f>
        <v>0</v>
      </c>
    </row>
    <row r="50" spans="2:21" ht="16.5" thickTop="1" thickBot="1" x14ac:dyDescent="0.35"/>
    <row r="51" spans="2:21" ht="15.75" customHeight="1" thickTop="1" thickBot="1" x14ac:dyDescent="0.35">
      <c r="C51" s="254" t="s">
        <v>53</v>
      </c>
      <c r="D51" s="255"/>
      <c r="E51" s="256"/>
      <c r="F51" s="254" t="s">
        <v>44</v>
      </c>
      <c r="G51" s="255"/>
      <c r="H51" s="256"/>
      <c r="I51" s="254" t="s">
        <v>45</v>
      </c>
      <c r="J51" s="255"/>
      <c r="K51" s="256"/>
      <c r="L51" s="255" t="s">
        <v>46</v>
      </c>
      <c r="M51" s="255"/>
      <c r="N51" s="257"/>
      <c r="O51" s="254" t="s">
        <v>61</v>
      </c>
      <c r="P51" s="255"/>
      <c r="Q51" s="256"/>
      <c r="R51"/>
      <c r="S51"/>
      <c r="T51"/>
      <c r="U51"/>
    </row>
    <row r="52" spans="2:21" ht="15.75" customHeight="1" thickTop="1" thickBot="1" x14ac:dyDescent="0.35">
      <c r="B52" s="38" t="s">
        <v>40</v>
      </c>
      <c r="C52" s="39" t="s">
        <v>48</v>
      </c>
      <c r="D52" s="40" t="s">
        <v>49</v>
      </c>
      <c r="E52" s="41" t="s">
        <v>50</v>
      </c>
      <c r="F52" s="39" t="s">
        <v>48</v>
      </c>
      <c r="G52" s="40" t="s">
        <v>49</v>
      </c>
      <c r="H52" s="41" t="s">
        <v>50</v>
      </c>
      <c r="I52" s="67" t="s">
        <v>48</v>
      </c>
      <c r="J52" s="40" t="s">
        <v>49</v>
      </c>
      <c r="K52" s="41" t="s">
        <v>50</v>
      </c>
      <c r="L52" s="39" t="s">
        <v>48</v>
      </c>
      <c r="M52" s="40" t="s">
        <v>49</v>
      </c>
      <c r="N52" s="74" t="s">
        <v>50</v>
      </c>
      <c r="O52" s="39" t="s">
        <v>48</v>
      </c>
      <c r="P52" s="75" t="s">
        <v>49</v>
      </c>
      <c r="Q52" s="41" t="s">
        <v>50</v>
      </c>
    </row>
    <row r="53" spans="2:21" ht="15.75" customHeight="1" thickTop="1" x14ac:dyDescent="0.3">
      <c r="B53" s="42" t="str">
        <f>IF('Target schedule'!D44="","",'Target schedule'!D44)</f>
        <v/>
      </c>
      <c r="C53" s="106"/>
      <c r="D53" s="107">
        <f>'Target schedule'!Z44-C53</f>
        <v>0</v>
      </c>
      <c r="E53" s="43">
        <f>IFERROR(D53/'Target schedule'!Z44,0)</f>
        <v>0</v>
      </c>
      <c r="F53" s="106"/>
      <c r="G53" s="107">
        <f>'Target schedule'!AA44-F53</f>
        <v>0</v>
      </c>
      <c r="H53" s="43">
        <f>IFERROR(G53/'Target schedule'!AA44,0)</f>
        <v>0</v>
      </c>
      <c r="I53" s="117"/>
      <c r="J53" s="107">
        <f>'Target schedule'!AB44-I53</f>
        <v>0</v>
      </c>
      <c r="K53" s="43">
        <f>IFERROR(J53/'Target schedule'!AB44,0)</f>
        <v>0</v>
      </c>
      <c r="L53" s="120"/>
      <c r="M53" s="107">
        <f>'Target schedule'!AC44-L53</f>
        <v>0</v>
      </c>
      <c r="N53" s="76">
        <f>IFERROR(M53/'Target schedule'!AC44,0)</f>
        <v>0</v>
      </c>
      <c r="O53" s="113">
        <f>SUM(C53,F53,I53,L53)</f>
        <v>0</v>
      </c>
      <c r="P53" s="107">
        <f>'Target schedule'!AD44-O53</f>
        <v>0</v>
      </c>
      <c r="Q53" s="43">
        <f>IFERROR(P53/'Target schedule'!AD44,0)</f>
        <v>0</v>
      </c>
    </row>
    <row r="54" spans="2:21" ht="15.75" customHeight="1" x14ac:dyDescent="0.3">
      <c r="B54" s="44" t="str">
        <f>IF('Target schedule'!D45="","",'Target schedule'!D45)</f>
        <v/>
      </c>
      <c r="C54" s="108"/>
      <c r="D54" s="109">
        <f>'Target schedule'!Z45-C54</f>
        <v>0</v>
      </c>
      <c r="E54" s="45">
        <f>IFERROR(D54/'Target schedule'!Z45,0)</f>
        <v>0</v>
      </c>
      <c r="F54" s="108"/>
      <c r="G54" s="109">
        <f>'Target schedule'!AA45-F54</f>
        <v>0</v>
      </c>
      <c r="H54" s="45">
        <f>IFERROR(G54/'Target schedule'!AA45,0)</f>
        <v>0</v>
      </c>
      <c r="I54" s="108"/>
      <c r="J54" s="109">
        <f>'Target schedule'!AB45-I54</f>
        <v>0</v>
      </c>
      <c r="K54" s="45">
        <f>IFERROR(J54/'Target schedule'!AB45,0)</f>
        <v>0</v>
      </c>
      <c r="L54" s="121"/>
      <c r="M54" s="109">
        <f>'Target schedule'!AC45-L54</f>
        <v>0</v>
      </c>
      <c r="N54" s="77">
        <f>IFERROR(M54/'Target schedule'!AC45,0)</f>
        <v>0</v>
      </c>
      <c r="O54" s="114">
        <f t="shared" ref="O54:O58" si="6">SUM(C54,F54,I54,L54)</f>
        <v>0</v>
      </c>
      <c r="P54" s="109">
        <f>'Target schedule'!AD45-O54</f>
        <v>0</v>
      </c>
      <c r="Q54" s="45">
        <f>IFERROR(P54/'Target schedule'!AD45,0)</f>
        <v>0</v>
      </c>
    </row>
    <row r="55" spans="2:21" ht="15.75" customHeight="1" x14ac:dyDescent="0.3">
      <c r="B55" s="44" t="str">
        <f>IF('Target schedule'!D46="","",'Target schedule'!D46)</f>
        <v/>
      </c>
      <c r="C55" s="108"/>
      <c r="D55" s="109">
        <f>'Target schedule'!Z46-C55</f>
        <v>0</v>
      </c>
      <c r="E55" s="45">
        <f>IFERROR(D55/'Target schedule'!Z46,0)</f>
        <v>0</v>
      </c>
      <c r="F55" s="108"/>
      <c r="G55" s="109">
        <f>'Target schedule'!AA46-F55</f>
        <v>0</v>
      </c>
      <c r="H55" s="45">
        <f>IFERROR(G55/'Target schedule'!AA46,0)</f>
        <v>0</v>
      </c>
      <c r="I55" s="108"/>
      <c r="J55" s="109">
        <f>'Target schedule'!AB46-I55</f>
        <v>0</v>
      </c>
      <c r="K55" s="45">
        <f>IFERROR(J55/'Target schedule'!AB46,0)</f>
        <v>0</v>
      </c>
      <c r="L55" s="121"/>
      <c r="M55" s="109">
        <f>'Target schedule'!AC46-L55</f>
        <v>0</v>
      </c>
      <c r="N55" s="77">
        <f>IFERROR(M55/'Target schedule'!AC46,0)</f>
        <v>0</v>
      </c>
      <c r="O55" s="114">
        <f t="shared" si="6"/>
        <v>0</v>
      </c>
      <c r="P55" s="109">
        <f>'Target schedule'!AD46-O55</f>
        <v>0</v>
      </c>
      <c r="Q55" s="45">
        <f>IFERROR(P55/'Target schedule'!AD46,0)</f>
        <v>0</v>
      </c>
    </row>
    <row r="56" spans="2:21" ht="15.75" customHeight="1" x14ac:dyDescent="0.3">
      <c r="B56" s="44" t="str">
        <f>IF('Target schedule'!D47="","",'Target schedule'!D47)</f>
        <v/>
      </c>
      <c r="C56" s="108"/>
      <c r="D56" s="109">
        <f>'Target schedule'!Z47-C56</f>
        <v>0</v>
      </c>
      <c r="E56" s="45">
        <f>IFERROR(D56/'Target schedule'!Z47,0)</f>
        <v>0</v>
      </c>
      <c r="F56" s="108"/>
      <c r="G56" s="109">
        <f>'Target schedule'!AA47-F56</f>
        <v>0</v>
      </c>
      <c r="H56" s="45">
        <f>IFERROR(G56/'Target schedule'!AA47,0)</f>
        <v>0</v>
      </c>
      <c r="I56" s="108"/>
      <c r="J56" s="109">
        <f>'Target schedule'!AB47-I56</f>
        <v>0</v>
      </c>
      <c r="K56" s="45">
        <f>IFERROR(J56/'Target schedule'!AB47,0)</f>
        <v>0</v>
      </c>
      <c r="L56" s="121"/>
      <c r="M56" s="109">
        <f>'Target schedule'!AC47-L56</f>
        <v>0</v>
      </c>
      <c r="N56" s="77">
        <f>IFERROR(M56/'Target schedule'!AC47,0)</f>
        <v>0</v>
      </c>
      <c r="O56" s="114">
        <f t="shared" si="6"/>
        <v>0</v>
      </c>
      <c r="P56" s="109">
        <f>'Target schedule'!AD47-O56</f>
        <v>0</v>
      </c>
      <c r="Q56" s="45">
        <f>IFERROR(P56/'Target schedule'!AD47,0)</f>
        <v>0</v>
      </c>
    </row>
    <row r="57" spans="2:21" ht="15.75" customHeight="1" x14ac:dyDescent="0.3">
      <c r="B57" s="44" t="str">
        <f>IF('Target schedule'!D48="","",'Target schedule'!D48)</f>
        <v/>
      </c>
      <c r="C57" s="108"/>
      <c r="D57" s="109">
        <f>'Target schedule'!Z48-C57</f>
        <v>0</v>
      </c>
      <c r="E57" s="45">
        <f>IFERROR(D57/'Target schedule'!Z48,0)</f>
        <v>0</v>
      </c>
      <c r="F57" s="108"/>
      <c r="G57" s="109">
        <f>'Target schedule'!AA48-F57</f>
        <v>0</v>
      </c>
      <c r="H57" s="45">
        <f>IFERROR(G57/'Target schedule'!AA48,0)</f>
        <v>0</v>
      </c>
      <c r="I57" s="108"/>
      <c r="J57" s="109">
        <f>'Target schedule'!AB48-I57</f>
        <v>0</v>
      </c>
      <c r="K57" s="45">
        <f>IFERROR(J57/'Target schedule'!AB48,0)</f>
        <v>0</v>
      </c>
      <c r="L57" s="121"/>
      <c r="M57" s="109">
        <f>'Target schedule'!AC48-L57</f>
        <v>0</v>
      </c>
      <c r="N57" s="77">
        <f>IFERROR(M57/'Target schedule'!AC48,0)</f>
        <v>0</v>
      </c>
      <c r="O57" s="114">
        <f t="shared" si="6"/>
        <v>0</v>
      </c>
      <c r="P57" s="109">
        <f>'Target schedule'!AD48-O57</f>
        <v>0</v>
      </c>
      <c r="Q57" s="45">
        <f>IFERROR(P57/'Target schedule'!AD48,0)</f>
        <v>0</v>
      </c>
    </row>
    <row r="58" spans="2:21" ht="15.75" customHeight="1" thickBot="1" x14ac:dyDescent="0.35">
      <c r="B58" s="46" t="str">
        <f>IF('Target schedule'!D49="","",'Target schedule'!D49)</f>
        <v/>
      </c>
      <c r="C58" s="116"/>
      <c r="D58" s="112">
        <f>'Target schedule'!Z49-C58</f>
        <v>0</v>
      </c>
      <c r="E58" s="47">
        <f>IFERROR(D58/'Target schedule'!Z49,0)</f>
        <v>0</v>
      </c>
      <c r="F58" s="116"/>
      <c r="G58" s="112">
        <f>'Target schedule'!AA49-F58</f>
        <v>0</v>
      </c>
      <c r="H58" s="47">
        <f>IFERROR(G58/'Target schedule'!AA49,0)</f>
        <v>0</v>
      </c>
      <c r="I58" s="116"/>
      <c r="J58" s="112">
        <f>'Target schedule'!AB49-I58</f>
        <v>0</v>
      </c>
      <c r="K58" s="47">
        <f>IFERROR(J58/'Target schedule'!AB49,0)</f>
        <v>0</v>
      </c>
      <c r="L58" s="116"/>
      <c r="M58" s="112">
        <f>'Target schedule'!AC49-L58</f>
        <v>0</v>
      </c>
      <c r="N58" s="78">
        <f>IFERROR(M58/'Target schedule'!AC49,0)</f>
        <v>0</v>
      </c>
      <c r="O58" s="115">
        <f t="shared" si="6"/>
        <v>0</v>
      </c>
      <c r="P58" s="112">
        <f>'Target schedule'!AD49-O58</f>
        <v>0</v>
      </c>
      <c r="Q58" s="47">
        <f>IFERROR(P58/'Target schedule'!AD49,0)</f>
        <v>0</v>
      </c>
    </row>
    <row r="59" spans="2:21" ht="16.5" thickTop="1" thickBot="1" x14ac:dyDescent="0.35"/>
    <row r="60" spans="2:21" ht="15.75" customHeight="1" thickTop="1" thickBot="1" x14ac:dyDescent="0.35">
      <c r="C60" s="254" t="s">
        <v>53</v>
      </c>
      <c r="D60" s="255"/>
      <c r="E60" s="256"/>
      <c r="F60" s="254" t="s">
        <v>44</v>
      </c>
      <c r="G60" s="255"/>
      <c r="H60" s="256"/>
      <c r="I60" s="254" t="s">
        <v>45</v>
      </c>
      <c r="J60" s="255"/>
      <c r="K60" s="256"/>
      <c r="L60" s="255" t="s">
        <v>46</v>
      </c>
      <c r="M60" s="255"/>
      <c r="N60" s="256"/>
      <c r="O60" s="254" t="s">
        <v>61</v>
      </c>
      <c r="P60" s="255"/>
      <c r="Q60" s="256"/>
      <c r="R60"/>
      <c r="S60"/>
      <c r="T60"/>
      <c r="U60"/>
    </row>
    <row r="61" spans="2:21" ht="15.75" customHeight="1" thickTop="1" thickBot="1" x14ac:dyDescent="0.35">
      <c r="B61" s="38" t="s">
        <v>41</v>
      </c>
      <c r="C61" s="39" t="s">
        <v>48</v>
      </c>
      <c r="D61" s="40" t="s">
        <v>49</v>
      </c>
      <c r="E61" s="41" t="s">
        <v>50</v>
      </c>
      <c r="F61" s="39" t="s">
        <v>48</v>
      </c>
      <c r="G61" s="40" t="s">
        <v>49</v>
      </c>
      <c r="H61" s="41" t="s">
        <v>50</v>
      </c>
      <c r="I61" s="39" t="s">
        <v>48</v>
      </c>
      <c r="J61" s="40" t="s">
        <v>49</v>
      </c>
      <c r="K61" s="41" t="s">
        <v>50</v>
      </c>
      <c r="L61" s="39" t="s">
        <v>48</v>
      </c>
      <c r="M61" s="40" t="s">
        <v>49</v>
      </c>
      <c r="N61" s="41" t="s">
        <v>50</v>
      </c>
      <c r="O61" s="39" t="s">
        <v>48</v>
      </c>
      <c r="P61" s="40" t="s">
        <v>49</v>
      </c>
      <c r="Q61" s="41" t="s">
        <v>50</v>
      </c>
    </row>
    <row r="62" spans="2:21" ht="15.75" customHeight="1" thickTop="1" x14ac:dyDescent="0.3">
      <c r="B62" s="42" t="str">
        <f>IF('Target schedule'!D51="","",'Target schedule'!D51)</f>
        <v/>
      </c>
      <c r="C62" s="106"/>
      <c r="D62" s="107">
        <f>'Target schedule'!Z51-C62</f>
        <v>0</v>
      </c>
      <c r="E62" s="43">
        <f>IFERROR(D62/'Target schedule'!Z51,0)</f>
        <v>0</v>
      </c>
      <c r="F62" s="106"/>
      <c r="G62" s="107">
        <f>'Target schedule'!AA51-F62</f>
        <v>0</v>
      </c>
      <c r="H62" s="43">
        <f>IFERROR(G62/'Target schedule'!AA51,0)</f>
        <v>0</v>
      </c>
      <c r="I62" s="106"/>
      <c r="J62" s="107">
        <f>'Target schedule'!AB51-I62</f>
        <v>0</v>
      </c>
      <c r="K62" s="43">
        <f>IFERROR(J62/'Target schedule'!AB51,0)</f>
        <v>0</v>
      </c>
      <c r="L62" s="106"/>
      <c r="M62" s="107">
        <f>'Target schedule'!AC51-L62</f>
        <v>0</v>
      </c>
      <c r="N62" s="43">
        <f>IFERROR(M62/'Target schedule'!AC51,0)</f>
        <v>0</v>
      </c>
      <c r="O62" s="113">
        <f>SUM(C62,F62,I62,L62)</f>
        <v>0</v>
      </c>
      <c r="P62" s="107">
        <f>'Target schedule'!AD51-O62</f>
        <v>0</v>
      </c>
      <c r="Q62" s="43">
        <f>IFERROR(P62/'Target schedule'!AD51,0)</f>
        <v>0</v>
      </c>
    </row>
    <row r="63" spans="2:21" ht="15.75" customHeight="1" x14ac:dyDescent="0.3">
      <c r="B63" s="44" t="str">
        <f>IF('Target schedule'!D52="","",'Target schedule'!D52)</f>
        <v/>
      </c>
      <c r="C63" s="108"/>
      <c r="D63" s="109">
        <f>'Target schedule'!Z52-C63</f>
        <v>0</v>
      </c>
      <c r="E63" s="45">
        <f>IFERROR(D63/'Target schedule'!Z52,0)</f>
        <v>0</v>
      </c>
      <c r="F63" s="108"/>
      <c r="G63" s="109">
        <f>'Target schedule'!AA52-F63</f>
        <v>0</v>
      </c>
      <c r="H63" s="45">
        <f>IFERROR(G63/'Target schedule'!AA52,0)</f>
        <v>0</v>
      </c>
      <c r="I63" s="108"/>
      <c r="J63" s="109">
        <f>'Target schedule'!AB52-I63</f>
        <v>0</v>
      </c>
      <c r="K63" s="45">
        <f>IFERROR(J63/'Target schedule'!AB52,0)</f>
        <v>0</v>
      </c>
      <c r="L63" s="108"/>
      <c r="M63" s="109">
        <f>'Target schedule'!AC52-L63</f>
        <v>0</v>
      </c>
      <c r="N63" s="45">
        <f>IFERROR(M63/'Target schedule'!AC52,0)</f>
        <v>0</v>
      </c>
      <c r="O63" s="114">
        <f t="shared" ref="O63:O67" si="7">SUM(C63,F63,I63,L63)</f>
        <v>0</v>
      </c>
      <c r="P63" s="109">
        <f>'Target schedule'!AD52-O63</f>
        <v>0</v>
      </c>
      <c r="Q63" s="45">
        <f>IFERROR(P63/'Target schedule'!AD52,0)</f>
        <v>0</v>
      </c>
    </row>
    <row r="64" spans="2:21" ht="15.75" customHeight="1" x14ac:dyDescent="0.3">
      <c r="B64" s="44" t="str">
        <f>IF('Target schedule'!D53="","",'Target schedule'!D53)</f>
        <v/>
      </c>
      <c r="C64" s="108"/>
      <c r="D64" s="109">
        <f>'Target schedule'!Z53-C64</f>
        <v>0</v>
      </c>
      <c r="E64" s="45">
        <f>IFERROR(D64/'Target schedule'!Z53,0)</f>
        <v>0</v>
      </c>
      <c r="F64" s="108"/>
      <c r="G64" s="109">
        <f>'Target schedule'!AA53-F64</f>
        <v>0</v>
      </c>
      <c r="H64" s="45">
        <f>IFERROR(G64/'Target schedule'!AA53,0)</f>
        <v>0</v>
      </c>
      <c r="I64" s="108"/>
      <c r="J64" s="109">
        <f>'Target schedule'!AB53-I64</f>
        <v>0</v>
      </c>
      <c r="K64" s="45">
        <f>IFERROR(J64/'Target schedule'!AB53,0)</f>
        <v>0</v>
      </c>
      <c r="L64" s="108"/>
      <c r="M64" s="109">
        <f>'Target schedule'!AC53-L64</f>
        <v>0</v>
      </c>
      <c r="N64" s="45">
        <f>IFERROR(M64/'Target schedule'!AC53,0)</f>
        <v>0</v>
      </c>
      <c r="O64" s="114">
        <f t="shared" si="7"/>
        <v>0</v>
      </c>
      <c r="P64" s="109">
        <f>'Target schedule'!AD53-O64</f>
        <v>0</v>
      </c>
      <c r="Q64" s="45">
        <f>IFERROR(P64/'Target schedule'!AD53,0)</f>
        <v>0</v>
      </c>
    </row>
    <row r="65" spans="2:17" ht="15.75" customHeight="1" x14ac:dyDescent="0.3">
      <c r="B65" s="44" t="str">
        <f>IF('Target schedule'!D54="","",'Target schedule'!D54)</f>
        <v/>
      </c>
      <c r="C65" s="108"/>
      <c r="D65" s="109">
        <f>'Target schedule'!Z54-C65</f>
        <v>0</v>
      </c>
      <c r="E65" s="45">
        <f>IFERROR(D65/'Target schedule'!Z54,0)</f>
        <v>0</v>
      </c>
      <c r="F65" s="108"/>
      <c r="G65" s="109">
        <f>'Target schedule'!AA54-F65</f>
        <v>0</v>
      </c>
      <c r="H65" s="45">
        <f>IFERROR(G65/'Target schedule'!AA54,0)</f>
        <v>0</v>
      </c>
      <c r="I65" s="108"/>
      <c r="J65" s="109">
        <f>'Target schedule'!AB54-I65</f>
        <v>0</v>
      </c>
      <c r="K65" s="45">
        <f>IFERROR(J65/'Target schedule'!AB54,0)</f>
        <v>0</v>
      </c>
      <c r="L65" s="108"/>
      <c r="M65" s="109">
        <f>'Target schedule'!AC54-L65</f>
        <v>0</v>
      </c>
      <c r="N65" s="45">
        <f>IFERROR(M65/'Target schedule'!AC54,0)</f>
        <v>0</v>
      </c>
      <c r="O65" s="114">
        <f t="shared" si="7"/>
        <v>0</v>
      </c>
      <c r="P65" s="109">
        <f>'Target schedule'!AD54-O65</f>
        <v>0</v>
      </c>
      <c r="Q65" s="45">
        <f>IFERROR(P65/'Target schedule'!AD54,0)</f>
        <v>0</v>
      </c>
    </row>
    <row r="66" spans="2:17" ht="15.75" customHeight="1" x14ac:dyDescent="0.3">
      <c r="B66" s="44" t="str">
        <f>IF('Target schedule'!D55="","",'Target schedule'!D55)</f>
        <v/>
      </c>
      <c r="C66" s="108"/>
      <c r="D66" s="109">
        <f>'Target schedule'!Z55-C66</f>
        <v>0</v>
      </c>
      <c r="E66" s="45">
        <f>IFERROR(D66/'Target schedule'!Z55,0)</f>
        <v>0</v>
      </c>
      <c r="F66" s="108"/>
      <c r="G66" s="109">
        <f>'Target schedule'!AA55-F66</f>
        <v>0</v>
      </c>
      <c r="H66" s="45">
        <f>IFERROR(G66/'Target schedule'!AA55,0)</f>
        <v>0</v>
      </c>
      <c r="I66" s="108"/>
      <c r="J66" s="109">
        <f>'Target schedule'!AB55-I66</f>
        <v>0</v>
      </c>
      <c r="K66" s="45">
        <f>IFERROR(J66/'Target schedule'!AB55,0)</f>
        <v>0</v>
      </c>
      <c r="L66" s="108"/>
      <c r="M66" s="109">
        <f>'Target schedule'!AC55-L66</f>
        <v>0</v>
      </c>
      <c r="N66" s="45">
        <f>IFERROR(M66/'Target schedule'!AC55,0)</f>
        <v>0</v>
      </c>
      <c r="O66" s="114">
        <f t="shared" si="7"/>
        <v>0</v>
      </c>
      <c r="P66" s="109">
        <f>'Target schedule'!AD55-O66</f>
        <v>0</v>
      </c>
      <c r="Q66" s="45">
        <f>IFERROR(P66/'Target schedule'!AD55,0)</f>
        <v>0</v>
      </c>
    </row>
    <row r="67" spans="2:17" ht="15.75" customHeight="1" thickBot="1" x14ac:dyDescent="0.35">
      <c r="B67" s="46" t="str">
        <f>IF('Target schedule'!D56="","",'Target schedule'!D56)</f>
        <v/>
      </c>
      <c r="C67" s="116"/>
      <c r="D67" s="112">
        <f>'Target schedule'!Z56-C67</f>
        <v>0</v>
      </c>
      <c r="E67" s="47">
        <f>IFERROR(D67/'Target schedule'!Z56,0)</f>
        <v>0</v>
      </c>
      <c r="F67" s="116"/>
      <c r="G67" s="112">
        <f>'Target schedule'!AA56-F67</f>
        <v>0</v>
      </c>
      <c r="H67" s="47">
        <f>IFERROR(G67/'Target schedule'!AA56,0)</f>
        <v>0</v>
      </c>
      <c r="I67" s="116"/>
      <c r="J67" s="112">
        <f>'Target schedule'!AB56-I67</f>
        <v>0</v>
      </c>
      <c r="K67" s="47">
        <f>IFERROR(J67/'Target schedule'!AB56,0)</f>
        <v>0</v>
      </c>
      <c r="L67" s="116"/>
      <c r="M67" s="112">
        <f>'Target schedule'!AC56-L67</f>
        <v>0</v>
      </c>
      <c r="N67" s="47">
        <f>IFERROR(M67/'Target schedule'!AC56,0)</f>
        <v>0</v>
      </c>
      <c r="O67" s="115">
        <f t="shared" si="7"/>
        <v>0</v>
      </c>
      <c r="P67" s="112">
        <f>'Target schedule'!AD56-O67</f>
        <v>0</v>
      </c>
      <c r="Q67" s="47">
        <f>IFERROR(P67/'Target schedule'!AD56,0)</f>
        <v>0</v>
      </c>
    </row>
    <row r="68" spans="2:17" ht="15.75" thickTop="1" x14ac:dyDescent="0.3"/>
  </sheetData>
  <sheetProtection password="C4CA" sheet="1" objects="1" scenarios="1" selectLockedCells="1"/>
  <mergeCells count="30">
    <mergeCell ref="C24:E24"/>
    <mergeCell ref="F24:H24"/>
    <mergeCell ref="I24:K24"/>
    <mergeCell ref="L24:N24"/>
    <mergeCell ref="O24:Q24"/>
    <mergeCell ref="C7:E7"/>
    <mergeCell ref="F7:H7"/>
    <mergeCell ref="I7:K7"/>
    <mergeCell ref="L7:N7"/>
    <mergeCell ref="O7:Q7"/>
    <mergeCell ref="C42:E42"/>
    <mergeCell ref="F42:H42"/>
    <mergeCell ref="I42:K42"/>
    <mergeCell ref="L42:N42"/>
    <mergeCell ref="O42:Q42"/>
    <mergeCell ref="C33:E33"/>
    <mergeCell ref="F33:H33"/>
    <mergeCell ref="I33:K33"/>
    <mergeCell ref="L33:N33"/>
    <mergeCell ref="O33:Q33"/>
    <mergeCell ref="C60:E60"/>
    <mergeCell ref="F60:H60"/>
    <mergeCell ref="I60:K60"/>
    <mergeCell ref="L60:N60"/>
    <mergeCell ref="O60:Q60"/>
    <mergeCell ref="C51:E51"/>
    <mergeCell ref="F51:H51"/>
    <mergeCell ref="I51:K51"/>
    <mergeCell ref="L51:N51"/>
    <mergeCell ref="O51:Q51"/>
  </mergeCells>
  <conditionalFormatting sqref="H9:H22 H26:H31 N26:N31 Q26:Q31 K26:K31 E26:E31">
    <cfRule type="containsBlanks" dxfId="285" priority="9">
      <formula>LEN(TRIM(E9))=0</formula>
    </cfRule>
    <cfRule type="cellIs" dxfId="284" priority="156" operator="greaterThan">
      <formula>0.0999</formula>
    </cfRule>
    <cfRule type="cellIs" dxfId="283" priority="157" operator="lessThan">
      <formula>-0.0999</formula>
    </cfRule>
    <cfRule type="cellIs" dxfId="282" priority="158" operator="between">
      <formula>0.0501</formula>
      <formula>0.0999</formula>
    </cfRule>
    <cfRule type="cellIs" dxfId="281" priority="159" operator="between">
      <formula>-0.0999</formula>
      <formula>-0.0501</formula>
    </cfRule>
    <cfRule type="cellIs" dxfId="280" priority="160" operator="between">
      <formula>-0.05</formula>
      <formula>0.05</formula>
    </cfRule>
  </conditionalFormatting>
  <conditionalFormatting sqref="K35:K40">
    <cfRule type="cellIs" dxfId="279" priority="111" operator="greaterThan">
      <formula>0.0999</formula>
    </cfRule>
    <cfRule type="cellIs" dxfId="278" priority="112" operator="lessThan">
      <formula>-0.0999</formula>
    </cfRule>
    <cfRule type="cellIs" dxfId="277" priority="113" operator="between">
      <formula>0.0501</formula>
      <formula>0.0999</formula>
    </cfRule>
    <cfRule type="cellIs" dxfId="276" priority="114" operator="between">
      <formula>-0.0999</formula>
      <formula>-0.0501</formula>
    </cfRule>
    <cfRule type="cellIs" dxfId="275" priority="115" operator="between">
      <formula>-0.05</formula>
      <formula>0.05</formula>
    </cfRule>
  </conditionalFormatting>
  <conditionalFormatting sqref="N9:N22">
    <cfRule type="containsBlanks" dxfId="274" priority="7">
      <formula>LEN(TRIM(N9))=0</formula>
    </cfRule>
    <cfRule type="cellIs" dxfId="273" priority="146" operator="greaterThan">
      <formula>0.0999</formula>
    </cfRule>
    <cfRule type="cellIs" dxfId="272" priority="147" operator="lessThan">
      <formula>-0.0999</formula>
    </cfRule>
    <cfRule type="cellIs" dxfId="271" priority="148" operator="between">
      <formula>0.0501</formula>
      <formula>0.0999</formula>
    </cfRule>
    <cfRule type="cellIs" dxfId="270" priority="149" operator="between">
      <formula>-0.0999</formula>
      <formula>-0.0501</formula>
    </cfRule>
    <cfRule type="cellIs" dxfId="269" priority="150" operator="between">
      <formula>-0.05</formula>
      <formula>0.05</formula>
    </cfRule>
  </conditionalFormatting>
  <conditionalFormatting sqref="K9:K22">
    <cfRule type="containsBlanks" dxfId="268" priority="8">
      <formula>LEN(TRIM(K9))=0</formula>
    </cfRule>
    <cfRule type="cellIs" dxfId="267" priority="151" operator="greaterThan">
      <formula>0.0999</formula>
    </cfRule>
    <cfRule type="cellIs" dxfId="266" priority="152" operator="lessThan">
      <formula>-0.0999</formula>
    </cfRule>
    <cfRule type="cellIs" dxfId="265" priority="153" operator="between">
      <formula>0.0501</formula>
      <formula>0.0999</formula>
    </cfRule>
    <cfRule type="cellIs" dxfId="264" priority="154" operator="between">
      <formula>-0.0999</formula>
      <formula>-0.0501</formula>
    </cfRule>
    <cfRule type="cellIs" dxfId="263" priority="155" operator="between">
      <formula>-0.05</formula>
      <formula>0.05</formula>
    </cfRule>
  </conditionalFormatting>
  <conditionalFormatting sqref="N44:N49">
    <cfRule type="cellIs" dxfId="262" priority="86" operator="greaterThan">
      <formula>0.0999</formula>
    </cfRule>
    <cfRule type="cellIs" dxfId="261" priority="87" operator="lessThan">
      <formula>-0.0999</formula>
    </cfRule>
    <cfRule type="cellIs" dxfId="260" priority="88" operator="between">
      <formula>0.0501</formula>
      <formula>0.0999</formula>
    </cfRule>
    <cfRule type="cellIs" dxfId="259" priority="89" operator="between">
      <formula>-0.0999</formula>
      <formula>-0.0501</formula>
    </cfRule>
    <cfRule type="cellIs" dxfId="258" priority="90" operator="between">
      <formula>-0.05</formula>
      <formula>0.05</formula>
    </cfRule>
  </conditionalFormatting>
  <conditionalFormatting sqref="Q9:Q22">
    <cfRule type="containsBlanks" dxfId="257" priority="6">
      <formula>LEN(TRIM(Q9))=0</formula>
    </cfRule>
    <cfRule type="cellIs" dxfId="256" priority="141" operator="greaterThan">
      <formula>0.0999</formula>
    </cfRule>
    <cfRule type="cellIs" dxfId="255" priority="142" operator="lessThan">
      <formula>-0.0999</formula>
    </cfRule>
    <cfRule type="cellIs" dxfId="254" priority="143" operator="between">
      <formula>0.0501</formula>
      <formula>0.0999</formula>
    </cfRule>
    <cfRule type="cellIs" dxfId="253" priority="144" operator="between">
      <formula>-0.0999</formula>
      <formula>-0.0501</formula>
    </cfRule>
    <cfRule type="cellIs" dxfId="252" priority="145" operator="between">
      <formula>-0.05</formula>
      <formula>0.05</formula>
    </cfRule>
  </conditionalFormatting>
  <conditionalFormatting sqref="Q35:Q40">
    <cfRule type="cellIs" dxfId="251" priority="101" operator="greaterThan">
      <formula>0.0999</formula>
    </cfRule>
    <cfRule type="cellIs" dxfId="250" priority="102" operator="lessThan">
      <formula>-0.0999</formula>
    </cfRule>
    <cfRule type="cellIs" dxfId="249" priority="103" operator="between">
      <formula>0.0501</formula>
      <formula>0.0999</formula>
    </cfRule>
    <cfRule type="cellIs" dxfId="248" priority="104" operator="between">
      <formula>-0.0999</formula>
      <formula>-0.0501</formula>
    </cfRule>
    <cfRule type="cellIs" dxfId="247" priority="105" operator="between">
      <formula>-0.05</formula>
      <formula>0.05</formula>
    </cfRule>
  </conditionalFormatting>
  <conditionalFormatting sqref="H35:H40">
    <cfRule type="cellIs" dxfId="246" priority="121" operator="greaterThan">
      <formula>0.0999</formula>
    </cfRule>
    <cfRule type="cellIs" dxfId="245" priority="122" operator="lessThan">
      <formula>-0.0999</formula>
    </cfRule>
    <cfRule type="cellIs" dxfId="244" priority="123" operator="between">
      <formula>0.0501</formula>
      <formula>0.0999</formula>
    </cfRule>
    <cfRule type="cellIs" dxfId="243" priority="124" operator="between">
      <formula>-0.0999</formula>
      <formula>-0.0501</formula>
    </cfRule>
    <cfRule type="cellIs" dxfId="242" priority="125" operator="between">
      <formula>-0.05</formula>
      <formula>0.05</formula>
    </cfRule>
  </conditionalFormatting>
  <conditionalFormatting sqref="Q53:Q58">
    <cfRule type="cellIs" dxfId="241" priority="61" operator="greaterThan">
      <formula>0.0999</formula>
    </cfRule>
    <cfRule type="cellIs" dxfId="240" priority="62" operator="lessThan">
      <formula>-0.0999</formula>
    </cfRule>
    <cfRule type="cellIs" dxfId="239" priority="63" operator="between">
      <formula>0.0501</formula>
      <formula>0.0999</formula>
    </cfRule>
    <cfRule type="cellIs" dxfId="238" priority="64" operator="between">
      <formula>-0.0999</formula>
      <formula>-0.0501</formula>
    </cfRule>
    <cfRule type="cellIs" dxfId="237" priority="65" operator="between">
      <formula>-0.05</formula>
      <formula>0.05</formula>
    </cfRule>
  </conditionalFormatting>
  <conditionalFormatting sqref="N35:N40">
    <cfRule type="cellIs" dxfId="236" priority="106" operator="greaterThan">
      <formula>0.0999</formula>
    </cfRule>
    <cfRule type="cellIs" dxfId="235" priority="107" operator="lessThan">
      <formula>-0.0999</formula>
    </cfRule>
    <cfRule type="cellIs" dxfId="234" priority="108" operator="between">
      <formula>0.0501</formula>
      <formula>0.0999</formula>
    </cfRule>
    <cfRule type="cellIs" dxfId="233" priority="109" operator="between">
      <formula>-0.0999</formula>
      <formula>-0.0501</formula>
    </cfRule>
    <cfRule type="cellIs" dxfId="232" priority="110" operator="between">
      <formula>-0.05</formula>
      <formula>0.05</formula>
    </cfRule>
  </conditionalFormatting>
  <conditionalFormatting sqref="H44:H49">
    <cfRule type="cellIs" dxfId="231" priority="96" operator="greaterThan">
      <formula>0.0999</formula>
    </cfRule>
    <cfRule type="cellIs" dxfId="230" priority="97" operator="lessThan">
      <formula>-0.0999</formula>
    </cfRule>
    <cfRule type="cellIs" dxfId="229" priority="98" operator="between">
      <formula>0.0501</formula>
      <formula>0.0999</formula>
    </cfRule>
    <cfRule type="cellIs" dxfId="228" priority="99" operator="between">
      <formula>-0.0999</formula>
      <formula>-0.0501</formula>
    </cfRule>
    <cfRule type="cellIs" dxfId="227" priority="100" operator="between">
      <formula>-0.05</formula>
      <formula>0.05</formula>
    </cfRule>
  </conditionalFormatting>
  <conditionalFormatting sqref="K44:K49">
    <cfRule type="cellIs" dxfId="226" priority="91" operator="greaterThan">
      <formula>0.0999</formula>
    </cfRule>
    <cfRule type="cellIs" dxfId="225" priority="92" operator="lessThan">
      <formula>-0.0999</formula>
    </cfRule>
    <cfRule type="cellIs" dxfId="224" priority="93" operator="between">
      <formula>0.0501</formula>
      <formula>0.0999</formula>
    </cfRule>
    <cfRule type="cellIs" dxfId="223" priority="94" operator="between">
      <formula>-0.0999</formula>
      <formula>-0.0501</formula>
    </cfRule>
    <cfRule type="cellIs" dxfId="222" priority="95" operator="between">
      <formula>-0.05</formula>
      <formula>0.05</formula>
    </cfRule>
  </conditionalFormatting>
  <conditionalFormatting sqref="Q44:Q49">
    <cfRule type="cellIs" dxfId="221" priority="81" operator="greaterThan">
      <formula>0.0999</formula>
    </cfRule>
    <cfRule type="cellIs" dxfId="220" priority="82" operator="lessThan">
      <formula>-0.0999</formula>
    </cfRule>
    <cfRule type="cellIs" dxfId="219" priority="83" operator="between">
      <formula>0.0501</formula>
      <formula>0.0999</formula>
    </cfRule>
    <cfRule type="cellIs" dxfId="218" priority="84" operator="between">
      <formula>-0.0999</formula>
      <formula>-0.0501</formula>
    </cfRule>
    <cfRule type="cellIs" dxfId="217" priority="85" operator="between">
      <formula>-0.05</formula>
      <formula>0.05</formula>
    </cfRule>
  </conditionalFormatting>
  <conditionalFormatting sqref="H53:H58">
    <cfRule type="cellIs" dxfId="216" priority="76" operator="greaterThan">
      <formula>0.0999</formula>
    </cfRule>
    <cfRule type="cellIs" dxfId="215" priority="77" operator="lessThan">
      <formula>-0.0999</formula>
    </cfRule>
    <cfRule type="cellIs" dxfId="214" priority="78" operator="between">
      <formula>0.0501</formula>
      <formula>0.0999</formula>
    </cfRule>
    <cfRule type="cellIs" dxfId="213" priority="79" operator="between">
      <formula>-0.0999</formula>
      <formula>-0.0501</formula>
    </cfRule>
    <cfRule type="cellIs" dxfId="212" priority="80" operator="between">
      <formula>-0.05</formula>
      <formula>0.05</formula>
    </cfRule>
  </conditionalFormatting>
  <conditionalFormatting sqref="K53:K58">
    <cfRule type="cellIs" dxfId="211" priority="71" operator="greaterThan">
      <formula>0.0999</formula>
    </cfRule>
    <cfRule type="cellIs" dxfId="210" priority="72" operator="lessThan">
      <formula>-0.0999</formula>
    </cfRule>
    <cfRule type="cellIs" dxfId="209" priority="73" operator="between">
      <formula>0.0501</formula>
      <formula>0.0999</formula>
    </cfRule>
    <cfRule type="cellIs" dxfId="208" priority="74" operator="between">
      <formula>-0.0999</formula>
      <formula>-0.0501</formula>
    </cfRule>
    <cfRule type="cellIs" dxfId="207" priority="75" operator="between">
      <formula>-0.05</formula>
      <formula>0.05</formula>
    </cfRule>
  </conditionalFormatting>
  <conditionalFormatting sqref="N53:N58">
    <cfRule type="cellIs" dxfId="206" priority="66" operator="greaterThan">
      <formula>0.0999</formula>
    </cfRule>
    <cfRule type="cellIs" dxfId="205" priority="67" operator="lessThan">
      <formula>-0.0999</formula>
    </cfRule>
    <cfRule type="cellIs" dxfId="204" priority="68" operator="between">
      <formula>0.0501</formula>
      <formula>0.0999</formula>
    </cfRule>
    <cfRule type="cellIs" dxfId="203" priority="69" operator="between">
      <formula>-0.0999</formula>
      <formula>-0.0501</formula>
    </cfRule>
    <cfRule type="cellIs" dxfId="202" priority="70" operator="between">
      <formula>-0.05</formula>
      <formula>0.05</formula>
    </cfRule>
  </conditionalFormatting>
  <conditionalFormatting sqref="H62:H67">
    <cfRule type="cellIs" dxfId="201" priority="56" operator="greaterThan">
      <formula>0.0999</formula>
    </cfRule>
    <cfRule type="cellIs" dxfId="200" priority="57" operator="lessThan">
      <formula>-0.0999</formula>
    </cfRule>
    <cfRule type="cellIs" dxfId="199" priority="58" operator="between">
      <formula>0.0501</formula>
      <formula>0.0999</formula>
    </cfRule>
    <cfRule type="cellIs" dxfId="198" priority="59" operator="between">
      <formula>-0.0999</formula>
      <formula>-0.0501</formula>
    </cfRule>
    <cfRule type="cellIs" dxfId="197" priority="60" operator="between">
      <formula>-0.05</formula>
      <formula>0.05</formula>
    </cfRule>
  </conditionalFormatting>
  <conditionalFormatting sqref="K62:K67">
    <cfRule type="cellIs" dxfId="196" priority="51" operator="greaterThan">
      <formula>0.0999</formula>
    </cfRule>
    <cfRule type="cellIs" dxfId="195" priority="52" operator="lessThan">
      <formula>-0.0999</formula>
    </cfRule>
    <cfRule type="cellIs" dxfId="194" priority="53" operator="between">
      <formula>0.0501</formula>
      <formula>0.0999</formula>
    </cfRule>
    <cfRule type="cellIs" dxfId="193" priority="54" operator="between">
      <formula>-0.0999</formula>
      <formula>-0.0501</formula>
    </cfRule>
    <cfRule type="cellIs" dxfId="192" priority="55" operator="between">
      <formula>-0.05</formula>
      <formula>0.05</formula>
    </cfRule>
  </conditionalFormatting>
  <conditionalFormatting sqref="N62:N67">
    <cfRule type="cellIs" dxfId="191" priority="46" operator="greaterThan">
      <formula>0.0999</formula>
    </cfRule>
    <cfRule type="cellIs" dxfId="190" priority="47" operator="lessThan">
      <formula>-0.0999</formula>
    </cfRule>
    <cfRule type="cellIs" dxfId="189" priority="48" operator="between">
      <formula>0.0501</formula>
      <formula>0.0999</formula>
    </cfRule>
    <cfRule type="cellIs" dxfId="188" priority="49" operator="between">
      <formula>-0.0999</formula>
      <formula>-0.0501</formula>
    </cfRule>
    <cfRule type="cellIs" dxfId="187" priority="50" operator="between">
      <formula>-0.05</formula>
      <formula>0.05</formula>
    </cfRule>
  </conditionalFormatting>
  <conditionalFormatting sqref="Q62:Q67">
    <cfRule type="cellIs" dxfId="186" priority="41" operator="greaterThan">
      <formula>0.0999</formula>
    </cfRule>
    <cfRule type="cellIs" dxfId="185" priority="42" operator="lessThan">
      <formula>-0.0999</formula>
    </cfRule>
    <cfRule type="cellIs" dxfId="184" priority="43" operator="between">
      <formula>0.0501</formula>
      <formula>0.0999</formula>
    </cfRule>
    <cfRule type="cellIs" dxfId="183" priority="44" operator="between">
      <formula>-0.0999</formula>
      <formula>-0.0501</formula>
    </cfRule>
    <cfRule type="cellIs" dxfId="182" priority="45" operator="between">
      <formula>-0.05</formula>
      <formula>0.05</formula>
    </cfRule>
  </conditionalFormatting>
  <conditionalFormatting sqref="E9:E22">
    <cfRule type="containsBlanks" dxfId="181" priority="10">
      <formula>LEN(TRIM(E9))=0</formula>
    </cfRule>
    <cfRule type="cellIs" dxfId="180" priority="36" operator="greaterThan">
      <formula>0.0999</formula>
    </cfRule>
    <cfRule type="cellIs" dxfId="179" priority="37" operator="lessThan">
      <formula>-0.0999</formula>
    </cfRule>
    <cfRule type="cellIs" dxfId="178" priority="38" operator="between">
      <formula>0.0501</formula>
      <formula>0.0999</formula>
    </cfRule>
    <cfRule type="cellIs" dxfId="177" priority="39" operator="between">
      <formula>-0.0999</formula>
      <formula>-0.0501</formula>
    </cfRule>
    <cfRule type="cellIs" dxfId="176" priority="40" operator="between">
      <formula>-0.05</formula>
      <formula>0.05</formula>
    </cfRule>
  </conditionalFormatting>
  <conditionalFormatting sqref="E35:E40">
    <cfRule type="cellIs" dxfId="175" priority="26" operator="greaterThan">
      <formula>0.0999</formula>
    </cfRule>
    <cfRule type="cellIs" dxfId="174" priority="27" operator="lessThan">
      <formula>-0.0999</formula>
    </cfRule>
    <cfRule type="cellIs" dxfId="173" priority="28" operator="between">
      <formula>0.0501</formula>
      <formula>0.0999</formula>
    </cfRule>
    <cfRule type="cellIs" dxfId="172" priority="29" operator="between">
      <formula>-0.0999</formula>
      <formula>-0.0501</formula>
    </cfRule>
    <cfRule type="cellIs" dxfId="171" priority="30" operator="between">
      <formula>-0.05</formula>
      <formula>0.05</formula>
    </cfRule>
  </conditionalFormatting>
  <conditionalFormatting sqref="E44:E49">
    <cfRule type="cellIs" dxfId="170" priority="21" operator="greaterThan">
      <formula>0.0999</formula>
    </cfRule>
    <cfRule type="cellIs" dxfId="169" priority="22" operator="lessThan">
      <formula>-0.0999</formula>
    </cfRule>
    <cfRule type="cellIs" dxfId="168" priority="23" operator="between">
      <formula>0.0501</formula>
      <formula>0.0999</formula>
    </cfRule>
    <cfRule type="cellIs" dxfId="167" priority="24" operator="between">
      <formula>-0.0999</formula>
      <formula>-0.0501</formula>
    </cfRule>
    <cfRule type="cellIs" dxfId="166" priority="25" operator="between">
      <formula>-0.05</formula>
      <formula>0.05</formula>
    </cfRule>
  </conditionalFormatting>
  <conditionalFormatting sqref="E53:E58">
    <cfRule type="cellIs" dxfId="165" priority="16" operator="greaterThan">
      <formula>0.0999</formula>
    </cfRule>
    <cfRule type="cellIs" dxfId="164" priority="17" operator="lessThan">
      <formula>-0.0999</formula>
    </cfRule>
    <cfRule type="cellIs" dxfId="163" priority="18" operator="between">
      <formula>0.0501</formula>
      <formula>0.0999</formula>
    </cfRule>
    <cfRule type="cellIs" dxfId="162" priority="19" operator="between">
      <formula>-0.0999</formula>
      <formula>-0.0501</formula>
    </cfRule>
    <cfRule type="cellIs" dxfId="161" priority="20" operator="between">
      <formula>-0.05</formula>
      <formula>0.05</formula>
    </cfRule>
  </conditionalFormatting>
  <conditionalFormatting sqref="E62:E67">
    <cfRule type="cellIs" dxfId="160" priority="11" operator="greaterThan">
      <formula>0.0999</formula>
    </cfRule>
    <cfRule type="cellIs" dxfId="159" priority="12" operator="lessThan">
      <formula>-0.0999</formula>
    </cfRule>
    <cfRule type="cellIs" dxfId="158" priority="13" operator="between">
      <formula>0.0501</formula>
      <formula>0.0999</formula>
    </cfRule>
    <cfRule type="cellIs" dxfId="157" priority="14" operator="between">
      <formula>-0.0999</formula>
      <formula>-0.0501</formula>
    </cfRule>
    <cfRule type="cellIs" dxfId="156" priority="15" operator="between">
      <formula>-0.05</formula>
      <formula>0.05</formula>
    </cfRule>
  </conditionalFormatting>
  <pageMargins left="0.70866141732283472" right="0.70866141732283472" top="0.74803149606299213" bottom="0.74803149606299213" header="0.31496062992125984" footer="0.31496062992125984"/>
  <pageSetup paperSize="8"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AE68"/>
  <sheetViews>
    <sheetView showGridLines="0" zoomScale="85" zoomScaleNormal="85" workbookViewId="0">
      <selection activeCell="W62" sqref="W62:W67"/>
    </sheetView>
  </sheetViews>
  <sheetFormatPr defaultRowHeight="15" x14ac:dyDescent="0.3"/>
  <cols>
    <col min="1" max="1" width="9.140625" style="34"/>
    <col min="2" max="2" width="32.85546875" style="34" customWidth="1"/>
    <col min="3" max="26" width="12.5703125" style="34" customWidth="1"/>
    <col min="27" max="30" width="13.28515625" style="34" customWidth="1"/>
    <col min="31" max="16384" width="9.140625" style="34"/>
  </cols>
  <sheetData>
    <row r="2" spans="2:30" ht="18.75" x14ac:dyDescent="0.3">
      <c r="B2" s="80" t="s">
        <v>62</v>
      </c>
      <c r="C2" s="80"/>
      <c r="D2" s="66"/>
      <c r="E2" s="36"/>
      <c r="F2" s="36"/>
      <c r="G2" s="36"/>
      <c r="H2" s="66"/>
      <c r="I2" s="36"/>
      <c r="J2" s="36"/>
      <c r="K2" s="36"/>
      <c r="L2" s="36"/>
      <c r="M2" s="36"/>
      <c r="N2" s="36"/>
      <c r="O2" s="36"/>
      <c r="P2" s="36"/>
      <c r="Q2" s="36"/>
      <c r="R2" s="36"/>
      <c r="S2" s="36"/>
      <c r="T2" s="36"/>
      <c r="U2" s="36"/>
      <c r="V2" s="36"/>
      <c r="W2" s="36"/>
    </row>
    <row r="3" spans="2:30" ht="18.75" x14ac:dyDescent="0.3">
      <c r="B3" s="59"/>
      <c r="C3" s="59"/>
      <c r="D3" s="35"/>
      <c r="E3" s="36"/>
      <c r="F3" s="36"/>
      <c r="G3" s="36"/>
      <c r="H3" s="35"/>
      <c r="I3" s="36"/>
      <c r="J3" s="36"/>
      <c r="K3" s="36"/>
      <c r="L3" s="36"/>
      <c r="M3" s="36"/>
      <c r="N3" s="36"/>
      <c r="O3" s="36"/>
      <c r="P3" s="36"/>
      <c r="Q3" s="36"/>
      <c r="R3" s="36"/>
      <c r="S3" s="36"/>
      <c r="T3" s="36"/>
      <c r="U3" s="36"/>
      <c r="V3" s="36"/>
      <c r="W3" s="36"/>
    </row>
    <row r="5" spans="2:30" ht="18" x14ac:dyDescent="0.35">
      <c r="B5" s="37" t="s">
        <v>63</v>
      </c>
      <c r="C5" s="37"/>
    </row>
    <row r="6" spans="2:30" ht="15.75" thickBot="1" x14ac:dyDescent="0.35"/>
    <row r="7" spans="2:30" ht="15.75" customHeight="1" thickTop="1" thickBot="1" x14ac:dyDescent="0.35">
      <c r="C7" s="258">
        <v>2016</v>
      </c>
      <c r="D7" s="259"/>
      <c r="E7" s="259"/>
      <c r="F7" s="260"/>
      <c r="G7" s="258">
        <v>2017</v>
      </c>
      <c r="H7" s="259"/>
      <c r="I7" s="259"/>
      <c r="J7" s="260"/>
      <c r="K7" s="258">
        <v>2018</v>
      </c>
      <c r="L7" s="259"/>
      <c r="M7" s="259"/>
      <c r="N7" s="260"/>
      <c r="O7" s="258">
        <v>2019</v>
      </c>
      <c r="P7" s="259"/>
      <c r="Q7" s="259"/>
      <c r="R7" s="260"/>
      <c r="S7" s="258">
        <v>2020</v>
      </c>
      <c r="T7" s="259"/>
      <c r="U7" s="259"/>
      <c r="V7" s="260"/>
      <c r="W7" s="258" t="s">
        <v>64</v>
      </c>
      <c r="X7" s="259"/>
      <c r="Y7" s="259"/>
      <c r="Z7" s="260"/>
      <c r="AA7"/>
      <c r="AB7"/>
      <c r="AC7"/>
      <c r="AD7"/>
    </row>
    <row r="8" spans="2:30" ht="16.5" thickTop="1" thickBot="1" x14ac:dyDescent="0.35">
      <c r="B8" s="83" t="s">
        <v>12</v>
      </c>
      <c r="C8" s="79" t="s">
        <v>65</v>
      </c>
      <c r="D8" s="39" t="s">
        <v>48</v>
      </c>
      <c r="E8" s="40" t="s">
        <v>49</v>
      </c>
      <c r="F8" s="41" t="s">
        <v>50</v>
      </c>
      <c r="G8" s="79" t="s">
        <v>65</v>
      </c>
      <c r="H8" s="39" t="s">
        <v>48</v>
      </c>
      <c r="I8" s="40" t="s">
        <v>49</v>
      </c>
      <c r="J8" s="41" t="s">
        <v>50</v>
      </c>
      <c r="K8" s="79" t="s">
        <v>65</v>
      </c>
      <c r="L8" s="39" t="s">
        <v>48</v>
      </c>
      <c r="M8" s="40" t="s">
        <v>49</v>
      </c>
      <c r="N8" s="41" t="s">
        <v>50</v>
      </c>
      <c r="O8" s="79" t="s">
        <v>65</v>
      </c>
      <c r="P8" s="39" t="s">
        <v>48</v>
      </c>
      <c r="Q8" s="40" t="s">
        <v>49</v>
      </c>
      <c r="R8" s="41" t="s">
        <v>50</v>
      </c>
      <c r="S8" s="79" t="s">
        <v>65</v>
      </c>
      <c r="T8" s="39" t="s">
        <v>48</v>
      </c>
      <c r="U8" s="40" t="s">
        <v>49</v>
      </c>
      <c r="V8" s="41" t="s">
        <v>50</v>
      </c>
      <c r="W8" s="79" t="s">
        <v>65</v>
      </c>
      <c r="X8" s="39" t="s">
        <v>48</v>
      </c>
      <c r="Y8" s="40" t="s">
        <v>49</v>
      </c>
      <c r="Z8" s="41" t="s">
        <v>50</v>
      </c>
    </row>
    <row r="9" spans="2:30" ht="15.75" thickTop="1" x14ac:dyDescent="0.3">
      <c r="B9" s="88" t="str">
        <f>'Target schedule'!C4</f>
        <v>Total number of participants</v>
      </c>
      <c r="C9" s="122">
        <f>'Target schedule'!J4</f>
        <v>0</v>
      </c>
      <c r="D9" s="163">
        <f>'2016'!L9</f>
        <v>0</v>
      </c>
      <c r="E9" s="107">
        <f>IF('2016'!M9="","",'2016'!M9)</f>
        <v>0</v>
      </c>
      <c r="F9" s="43">
        <f>'2016'!N9</f>
        <v>0</v>
      </c>
      <c r="G9" s="122">
        <f>'Target schedule'!O4</f>
        <v>0</v>
      </c>
      <c r="H9" s="163">
        <f>'2017'!O9</f>
        <v>0</v>
      </c>
      <c r="I9" s="107">
        <f>'2017'!P9</f>
        <v>0</v>
      </c>
      <c r="J9" s="43">
        <f>'2017'!Q9</f>
        <v>0</v>
      </c>
      <c r="K9" s="122">
        <f>'Target schedule'!T4</f>
        <v>0</v>
      </c>
      <c r="L9" s="163">
        <f>'2018'!O9</f>
        <v>0</v>
      </c>
      <c r="M9" s="107">
        <f>'2018'!P9</f>
        <v>0</v>
      </c>
      <c r="N9" s="43">
        <f>'2018'!Q9</f>
        <v>0</v>
      </c>
      <c r="O9" s="122">
        <f>'Target schedule'!Y4</f>
        <v>0</v>
      </c>
      <c r="P9" s="163">
        <f>'2019'!O9</f>
        <v>0</v>
      </c>
      <c r="Q9" s="107">
        <f>'2019'!P9</f>
        <v>0</v>
      </c>
      <c r="R9" s="43">
        <f>'2019'!Q9</f>
        <v>0</v>
      </c>
      <c r="S9" s="122">
        <f>'Target schedule'!AD4</f>
        <v>0</v>
      </c>
      <c r="T9" s="163">
        <f>'2020'!O9</f>
        <v>0</v>
      </c>
      <c r="U9" s="107">
        <f>'2020'!P9</f>
        <v>0</v>
      </c>
      <c r="V9" s="43">
        <f>'2020'!Q9</f>
        <v>0</v>
      </c>
      <c r="W9" s="122">
        <f>'Target schedule'!AE4</f>
        <v>0</v>
      </c>
      <c r="X9" s="125">
        <f>SUM(D9,H9,L9,P9,T9)</f>
        <v>0</v>
      </c>
      <c r="Y9" s="107">
        <f>IFERROR(W9-X9,"")</f>
        <v>0</v>
      </c>
      <c r="Z9" s="43">
        <f>IFERROR(Y9/W9,0)</f>
        <v>0</v>
      </c>
    </row>
    <row r="10" spans="2:30" x14ac:dyDescent="0.3">
      <c r="B10" s="48" t="str">
        <f>'Target schedule'!C5</f>
        <v>Number of men</v>
      </c>
      <c r="C10" s="123">
        <f>'Target schedule'!J5</f>
        <v>0</v>
      </c>
      <c r="D10" s="164">
        <f>'2016'!L10</f>
        <v>0</v>
      </c>
      <c r="E10" s="109">
        <f>IF('2016'!M10="","",'2016'!M10)</f>
        <v>0</v>
      </c>
      <c r="F10" s="45">
        <f>'2016'!N10</f>
        <v>0</v>
      </c>
      <c r="G10" s="123">
        <f>'Target schedule'!O5</f>
        <v>0</v>
      </c>
      <c r="H10" s="164">
        <f>'2017'!O10</f>
        <v>0</v>
      </c>
      <c r="I10" s="109">
        <f>'2017'!P10</f>
        <v>0</v>
      </c>
      <c r="J10" s="45">
        <f>'2017'!Q10</f>
        <v>0</v>
      </c>
      <c r="K10" s="123">
        <f>'Target schedule'!T5</f>
        <v>0</v>
      </c>
      <c r="L10" s="164">
        <f>'2018'!O10</f>
        <v>0</v>
      </c>
      <c r="M10" s="109">
        <f>'2018'!P10</f>
        <v>0</v>
      </c>
      <c r="N10" s="45">
        <f>'2018'!Q10</f>
        <v>0</v>
      </c>
      <c r="O10" s="123">
        <f>'Target schedule'!Y5</f>
        <v>0</v>
      </c>
      <c r="P10" s="164">
        <f>'2019'!O10</f>
        <v>0</v>
      </c>
      <c r="Q10" s="109">
        <f>'2019'!P10</f>
        <v>0</v>
      </c>
      <c r="R10" s="45">
        <f>'2019'!Q10</f>
        <v>0</v>
      </c>
      <c r="S10" s="123">
        <f>'Target schedule'!AD5</f>
        <v>0</v>
      </c>
      <c r="T10" s="164">
        <f>'2020'!O10</f>
        <v>0</v>
      </c>
      <c r="U10" s="109">
        <f>'2020'!P10</f>
        <v>0</v>
      </c>
      <c r="V10" s="45">
        <f>'2020'!Q10</f>
        <v>0</v>
      </c>
      <c r="W10" s="123">
        <f>'Target schedule'!AE5</f>
        <v>0</v>
      </c>
      <c r="X10" s="126">
        <f t="shared" ref="X10:X17" si="0">SUM(D10,H10,L10,P10,T10)</f>
        <v>0</v>
      </c>
      <c r="Y10" s="109">
        <f t="shared" ref="Y10:Y22" si="1">IFERROR(W10-X10,"")</f>
        <v>0</v>
      </c>
      <c r="Z10" s="45">
        <f t="shared" ref="Z10:Z17" si="2">IFERROR(Y10/W10,0)</f>
        <v>0</v>
      </c>
    </row>
    <row r="11" spans="2:30" x14ac:dyDescent="0.3">
      <c r="B11" s="48" t="str">
        <f>'Target schedule'!C6</f>
        <v>Number of women</v>
      </c>
      <c r="C11" s="123">
        <f>'Target schedule'!J6</f>
        <v>0</v>
      </c>
      <c r="D11" s="164">
        <f>'2016'!L11</f>
        <v>0</v>
      </c>
      <c r="E11" s="109">
        <f>IF('2016'!M11="","",'2016'!M11)</f>
        <v>0</v>
      </c>
      <c r="F11" s="45">
        <f>'2016'!N11</f>
        <v>0</v>
      </c>
      <c r="G11" s="123">
        <f>'Target schedule'!O6</f>
        <v>0</v>
      </c>
      <c r="H11" s="164">
        <f>'2017'!O11</f>
        <v>0</v>
      </c>
      <c r="I11" s="109">
        <f>'2017'!P11</f>
        <v>0</v>
      </c>
      <c r="J11" s="45">
        <f>'2017'!Q11</f>
        <v>0</v>
      </c>
      <c r="K11" s="123">
        <f>'Target schedule'!T6</f>
        <v>0</v>
      </c>
      <c r="L11" s="164">
        <f>'2018'!O11</f>
        <v>0</v>
      </c>
      <c r="M11" s="109">
        <f>'2018'!P11</f>
        <v>0</v>
      </c>
      <c r="N11" s="45">
        <f>'2018'!Q11</f>
        <v>0</v>
      </c>
      <c r="O11" s="123">
        <f>'Target schedule'!Y6</f>
        <v>0</v>
      </c>
      <c r="P11" s="164">
        <f>'2019'!O11</f>
        <v>0</v>
      </c>
      <c r="Q11" s="109">
        <f>'2019'!P11</f>
        <v>0</v>
      </c>
      <c r="R11" s="45">
        <f>'2019'!Q11</f>
        <v>0</v>
      </c>
      <c r="S11" s="123">
        <f>'Target schedule'!AD6</f>
        <v>0</v>
      </c>
      <c r="T11" s="164">
        <f>'2020'!O11</f>
        <v>0</v>
      </c>
      <c r="U11" s="109">
        <f>'2020'!P11</f>
        <v>0</v>
      </c>
      <c r="V11" s="45">
        <f>'2020'!Q11</f>
        <v>0</v>
      </c>
      <c r="W11" s="123">
        <f>'Target schedule'!AE6</f>
        <v>0</v>
      </c>
      <c r="X11" s="126">
        <f t="shared" si="0"/>
        <v>0</v>
      </c>
      <c r="Y11" s="109">
        <f t="shared" si="1"/>
        <v>0</v>
      </c>
      <c r="Z11" s="45">
        <f t="shared" si="2"/>
        <v>0</v>
      </c>
    </row>
    <row r="12" spans="2:30" ht="30" x14ac:dyDescent="0.3">
      <c r="B12" s="48" t="str">
        <f>'Target schedule'!C7</f>
        <v>Number who are unemployed, including long-term unemployed</v>
      </c>
      <c r="C12" s="123">
        <f>'Target schedule'!J7</f>
        <v>0</v>
      </c>
      <c r="D12" s="164">
        <f>'2016'!L12</f>
        <v>0</v>
      </c>
      <c r="E12" s="109">
        <f>IF('2016'!M12="","",'2016'!M12)</f>
        <v>0</v>
      </c>
      <c r="F12" s="45">
        <f>'2016'!N12</f>
        <v>0</v>
      </c>
      <c r="G12" s="123">
        <f>'Target schedule'!O7</f>
        <v>0</v>
      </c>
      <c r="H12" s="164">
        <f>'2017'!O12</f>
        <v>0</v>
      </c>
      <c r="I12" s="109">
        <f>'2017'!P12</f>
        <v>0</v>
      </c>
      <c r="J12" s="45">
        <f>'2017'!Q12</f>
        <v>0</v>
      </c>
      <c r="K12" s="123">
        <f>'Target schedule'!T7</f>
        <v>0</v>
      </c>
      <c r="L12" s="164">
        <f>'2018'!O12</f>
        <v>0</v>
      </c>
      <c r="M12" s="109">
        <f>'2018'!P12</f>
        <v>0</v>
      </c>
      <c r="N12" s="45">
        <f>'2018'!Q12</f>
        <v>0</v>
      </c>
      <c r="O12" s="123">
        <f>'Target schedule'!Y7</f>
        <v>0</v>
      </c>
      <c r="P12" s="164">
        <f>'2019'!O12</f>
        <v>0</v>
      </c>
      <c r="Q12" s="109">
        <f>'2019'!P12</f>
        <v>0</v>
      </c>
      <c r="R12" s="45">
        <f>'2019'!Q12</f>
        <v>0</v>
      </c>
      <c r="S12" s="123">
        <f>'Target schedule'!AD7</f>
        <v>0</v>
      </c>
      <c r="T12" s="164">
        <f>'2020'!O12</f>
        <v>0</v>
      </c>
      <c r="U12" s="109">
        <f>'2020'!P12</f>
        <v>0</v>
      </c>
      <c r="V12" s="45">
        <f>'2020'!Q12</f>
        <v>0</v>
      </c>
      <c r="W12" s="123">
        <f>'Target schedule'!AE7</f>
        <v>0</v>
      </c>
      <c r="X12" s="126">
        <f t="shared" si="0"/>
        <v>0</v>
      </c>
      <c r="Y12" s="109">
        <f t="shared" si="1"/>
        <v>0</v>
      </c>
      <c r="Z12" s="45">
        <f t="shared" si="2"/>
        <v>0</v>
      </c>
    </row>
    <row r="13" spans="2:30" ht="45" x14ac:dyDescent="0.3">
      <c r="B13" s="48" t="str">
        <f>'Target schedule'!C8</f>
        <v>Number who are economically inactive, including not education or training</v>
      </c>
      <c r="C13" s="123">
        <f>'Target schedule'!J8</f>
        <v>0</v>
      </c>
      <c r="D13" s="164">
        <f>'2016'!L13</f>
        <v>0</v>
      </c>
      <c r="E13" s="109">
        <f>IF('2016'!M13="","",'2016'!M13)</f>
        <v>0</v>
      </c>
      <c r="F13" s="45">
        <f>'2016'!N13</f>
        <v>0</v>
      </c>
      <c r="G13" s="123">
        <f>'Target schedule'!O8</f>
        <v>0</v>
      </c>
      <c r="H13" s="164">
        <f>'2017'!O13</f>
        <v>0</v>
      </c>
      <c r="I13" s="109">
        <f>'2017'!P13</f>
        <v>0</v>
      </c>
      <c r="J13" s="45">
        <f>'2017'!Q13</f>
        <v>0</v>
      </c>
      <c r="K13" s="123">
        <f>'Target schedule'!T8</f>
        <v>0</v>
      </c>
      <c r="L13" s="164">
        <f>'2018'!O13</f>
        <v>0</v>
      </c>
      <c r="M13" s="109">
        <f>'2018'!P13</f>
        <v>0</v>
      </c>
      <c r="N13" s="45">
        <f>'2018'!Q13</f>
        <v>0</v>
      </c>
      <c r="O13" s="123">
        <f>'Target schedule'!Y8</f>
        <v>0</v>
      </c>
      <c r="P13" s="164">
        <f>'2019'!O13</f>
        <v>0</v>
      </c>
      <c r="Q13" s="109">
        <f>'2019'!P13</f>
        <v>0</v>
      </c>
      <c r="R13" s="45">
        <f>'2019'!Q13</f>
        <v>0</v>
      </c>
      <c r="S13" s="123">
        <f>'Target schedule'!AD8</f>
        <v>0</v>
      </c>
      <c r="T13" s="164">
        <f>'2020'!O13</f>
        <v>0</v>
      </c>
      <c r="U13" s="109">
        <f>'2020'!P13</f>
        <v>0</v>
      </c>
      <c r="V13" s="45">
        <f>'2020'!Q13</f>
        <v>0</v>
      </c>
      <c r="W13" s="123">
        <f>'Target schedule'!AE8</f>
        <v>0</v>
      </c>
      <c r="X13" s="126">
        <f t="shared" si="0"/>
        <v>0</v>
      </c>
      <c r="Y13" s="109">
        <f t="shared" si="1"/>
        <v>0</v>
      </c>
      <c r="Z13" s="45">
        <f t="shared" si="2"/>
        <v>0</v>
      </c>
    </row>
    <row r="14" spans="2:30" ht="30" x14ac:dyDescent="0.3">
      <c r="B14" s="48" t="str">
        <f>'Target schedule'!C9</f>
        <v>Number who live in a single adult household with dependent children</v>
      </c>
      <c r="C14" s="123">
        <f>'Target schedule'!J9</f>
        <v>0</v>
      </c>
      <c r="D14" s="164">
        <f>'2016'!L14</f>
        <v>0</v>
      </c>
      <c r="E14" s="109">
        <f>IF('2016'!M14="","",'2016'!M14)</f>
        <v>0</v>
      </c>
      <c r="F14" s="45">
        <f>'2016'!N14</f>
        <v>0</v>
      </c>
      <c r="G14" s="123">
        <f>'Target schedule'!O9</f>
        <v>0</v>
      </c>
      <c r="H14" s="164">
        <f>'2017'!O14</f>
        <v>0</v>
      </c>
      <c r="I14" s="109">
        <f>'2017'!P14</f>
        <v>0</v>
      </c>
      <c r="J14" s="45">
        <f>'2017'!Q14</f>
        <v>0</v>
      </c>
      <c r="K14" s="123">
        <f>'Target schedule'!T9</f>
        <v>0</v>
      </c>
      <c r="L14" s="164">
        <f>'2018'!O14</f>
        <v>0</v>
      </c>
      <c r="M14" s="109">
        <f>'2018'!P14</f>
        <v>0</v>
      </c>
      <c r="N14" s="45">
        <f>'2018'!Q14</f>
        <v>0</v>
      </c>
      <c r="O14" s="123">
        <f>'Target schedule'!Y9</f>
        <v>0</v>
      </c>
      <c r="P14" s="164">
        <f>'2019'!O14</f>
        <v>0</v>
      </c>
      <c r="Q14" s="109">
        <f>'2019'!P14</f>
        <v>0</v>
      </c>
      <c r="R14" s="45">
        <f>'2019'!Q14</f>
        <v>0</v>
      </c>
      <c r="S14" s="123">
        <f>'Target schedule'!AD9</f>
        <v>0</v>
      </c>
      <c r="T14" s="164">
        <f>'2020'!O14</f>
        <v>0</v>
      </c>
      <c r="U14" s="109">
        <f>'2020'!P14</f>
        <v>0</v>
      </c>
      <c r="V14" s="45">
        <f>'2020'!Q14</f>
        <v>0</v>
      </c>
      <c r="W14" s="123">
        <f>'Target schedule'!AE9</f>
        <v>0</v>
      </c>
      <c r="X14" s="126">
        <f t="shared" si="0"/>
        <v>0</v>
      </c>
      <c r="Y14" s="109">
        <f t="shared" si="1"/>
        <v>0</v>
      </c>
      <c r="Z14" s="45">
        <f t="shared" si="2"/>
        <v>0</v>
      </c>
    </row>
    <row r="15" spans="2:30" x14ac:dyDescent="0.3">
      <c r="B15" s="48" t="str">
        <f>'Target schedule'!C10</f>
        <v>Number with no basic skills</v>
      </c>
      <c r="C15" s="123">
        <f>'Target schedule'!J10</f>
        <v>0</v>
      </c>
      <c r="D15" s="164">
        <f>'2016'!L15</f>
        <v>0</v>
      </c>
      <c r="E15" s="109">
        <f>IF('2016'!M15="","",'2016'!M15)</f>
        <v>0</v>
      </c>
      <c r="F15" s="45">
        <f>'2016'!N15</f>
        <v>0</v>
      </c>
      <c r="G15" s="123">
        <f>'Target schedule'!O10</f>
        <v>0</v>
      </c>
      <c r="H15" s="164">
        <f>'2017'!O15</f>
        <v>0</v>
      </c>
      <c r="I15" s="109">
        <f>'2017'!P15</f>
        <v>0</v>
      </c>
      <c r="J15" s="45">
        <f>'2017'!Q15</f>
        <v>0</v>
      </c>
      <c r="K15" s="123">
        <f>'Target schedule'!T10</f>
        <v>0</v>
      </c>
      <c r="L15" s="164">
        <f>'2018'!O15</f>
        <v>0</v>
      </c>
      <c r="M15" s="109">
        <f>'2018'!P15</f>
        <v>0</v>
      </c>
      <c r="N15" s="45">
        <f>'2018'!Q15</f>
        <v>0</v>
      </c>
      <c r="O15" s="123">
        <f>'Target schedule'!Y10</f>
        <v>0</v>
      </c>
      <c r="P15" s="164">
        <f>'2019'!O15</f>
        <v>0</v>
      </c>
      <c r="Q15" s="109">
        <f>'2019'!P15</f>
        <v>0</v>
      </c>
      <c r="R15" s="45">
        <f>'2019'!Q15</f>
        <v>0</v>
      </c>
      <c r="S15" s="123">
        <f>'Target schedule'!AD10</f>
        <v>0</v>
      </c>
      <c r="T15" s="164">
        <f>'2020'!O15</f>
        <v>0</v>
      </c>
      <c r="U15" s="109">
        <f>'2020'!P15</f>
        <v>0</v>
      </c>
      <c r="V15" s="45">
        <f>'2020'!Q15</f>
        <v>0</v>
      </c>
      <c r="W15" s="123">
        <f>'Target schedule'!AE10</f>
        <v>0</v>
      </c>
      <c r="X15" s="126">
        <f t="shared" si="0"/>
        <v>0</v>
      </c>
      <c r="Y15" s="109">
        <f t="shared" si="1"/>
        <v>0</v>
      </c>
      <c r="Z15" s="45">
        <f t="shared" si="2"/>
        <v>0</v>
      </c>
    </row>
    <row r="16" spans="2:30" x14ac:dyDescent="0.3">
      <c r="B16" s="48" t="str">
        <f>'Target schedule'!C11</f>
        <v>Number with disabilities</v>
      </c>
      <c r="C16" s="123">
        <f>'Target schedule'!J11</f>
        <v>0</v>
      </c>
      <c r="D16" s="164">
        <f>'2016'!L16</f>
        <v>0</v>
      </c>
      <c r="E16" s="109">
        <f>IF('2016'!M16="","",'2016'!M16)</f>
        <v>0</v>
      </c>
      <c r="F16" s="45">
        <f>'2016'!N16</f>
        <v>0</v>
      </c>
      <c r="G16" s="123">
        <f>'Target schedule'!O11</f>
        <v>0</v>
      </c>
      <c r="H16" s="164">
        <f>'2017'!O16</f>
        <v>0</v>
      </c>
      <c r="I16" s="109">
        <f>'2017'!P16</f>
        <v>0</v>
      </c>
      <c r="J16" s="45">
        <f>'2017'!Q16</f>
        <v>0</v>
      </c>
      <c r="K16" s="123">
        <f>'Target schedule'!T11</f>
        <v>0</v>
      </c>
      <c r="L16" s="164">
        <f>'2018'!O16</f>
        <v>0</v>
      </c>
      <c r="M16" s="109">
        <f>'2018'!P16</f>
        <v>0</v>
      </c>
      <c r="N16" s="45">
        <f>'2018'!Q16</f>
        <v>0</v>
      </c>
      <c r="O16" s="123">
        <f>'Target schedule'!Y11</f>
        <v>0</v>
      </c>
      <c r="P16" s="164">
        <f>'2019'!O16</f>
        <v>0</v>
      </c>
      <c r="Q16" s="109">
        <f>'2019'!P16</f>
        <v>0</v>
      </c>
      <c r="R16" s="45">
        <f>'2019'!Q16</f>
        <v>0</v>
      </c>
      <c r="S16" s="123">
        <f>'Target schedule'!AD11</f>
        <v>0</v>
      </c>
      <c r="T16" s="164">
        <f>'2020'!O16</f>
        <v>0</v>
      </c>
      <c r="U16" s="109">
        <f>'2020'!P16</f>
        <v>0</v>
      </c>
      <c r="V16" s="45">
        <f>'2020'!Q16</f>
        <v>0</v>
      </c>
      <c r="W16" s="123">
        <f>'Target schedule'!AE11</f>
        <v>0</v>
      </c>
      <c r="X16" s="126">
        <f t="shared" si="0"/>
        <v>0</v>
      </c>
      <c r="Y16" s="109">
        <f t="shared" si="1"/>
        <v>0</v>
      </c>
      <c r="Z16" s="45">
        <f t="shared" si="2"/>
        <v>0</v>
      </c>
    </row>
    <row r="17" spans="2:31" x14ac:dyDescent="0.3">
      <c r="B17" s="48" t="str">
        <f>'Target schedule'!C12</f>
        <v>Number from ethnic minorities</v>
      </c>
      <c r="C17" s="123">
        <f>'Target schedule'!J12</f>
        <v>0</v>
      </c>
      <c r="D17" s="164">
        <f>'2016'!L17</f>
        <v>0</v>
      </c>
      <c r="E17" s="109">
        <f>IF('2016'!M17="","",'2016'!M17)</f>
        <v>0</v>
      </c>
      <c r="F17" s="45">
        <f>'2016'!N17</f>
        <v>0</v>
      </c>
      <c r="G17" s="123">
        <f>'Target schedule'!O12</f>
        <v>0</v>
      </c>
      <c r="H17" s="164">
        <f>'2017'!O17</f>
        <v>0</v>
      </c>
      <c r="I17" s="109">
        <f>'2017'!P17</f>
        <v>0</v>
      </c>
      <c r="J17" s="45">
        <f>'2017'!Q17</f>
        <v>0</v>
      </c>
      <c r="K17" s="123">
        <f>'Target schedule'!T12</f>
        <v>0</v>
      </c>
      <c r="L17" s="164">
        <f>'2018'!O17</f>
        <v>0</v>
      </c>
      <c r="M17" s="109">
        <f>'2018'!P17</f>
        <v>0</v>
      </c>
      <c r="N17" s="45">
        <f>'2018'!Q17</f>
        <v>0</v>
      </c>
      <c r="O17" s="123">
        <f>'Target schedule'!Y12</f>
        <v>0</v>
      </c>
      <c r="P17" s="164">
        <f>'2019'!O17</f>
        <v>0</v>
      </c>
      <c r="Q17" s="109">
        <f>'2019'!P17</f>
        <v>0</v>
      </c>
      <c r="R17" s="45">
        <f>'2019'!Q17</f>
        <v>0</v>
      </c>
      <c r="S17" s="123">
        <f>'Target schedule'!AD12</f>
        <v>0</v>
      </c>
      <c r="T17" s="164">
        <f>'2020'!O17</f>
        <v>0</v>
      </c>
      <c r="U17" s="109">
        <f>'2020'!P17</f>
        <v>0</v>
      </c>
      <c r="V17" s="45">
        <f>'2020'!Q17</f>
        <v>0</v>
      </c>
      <c r="W17" s="123">
        <f>'Target schedule'!AE12</f>
        <v>0</v>
      </c>
      <c r="X17" s="126">
        <f t="shared" si="0"/>
        <v>0</v>
      </c>
      <c r="Y17" s="109">
        <f t="shared" si="1"/>
        <v>0</v>
      </c>
      <c r="Z17" s="45">
        <f t="shared" si="2"/>
        <v>0</v>
      </c>
    </row>
    <row r="18" spans="2:31" x14ac:dyDescent="0.3">
      <c r="B18" s="89" t="str">
        <f>IF('Target schedule'!C13="","",'Target schedule'!C13)</f>
        <v/>
      </c>
      <c r="C18" s="123" t="str">
        <f>IF(B18="","",'Target schedule'!J13)</f>
        <v/>
      </c>
      <c r="D18" s="164" t="str">
        <f>'2016'!L18</f>
        <v/>
      </c>
      <c r="E18" s="109" t="str">
        <f>IF('2016'!M18="","",'2016'!M18)</f>
        <v/>
      </c>
      <c r="F18" s="45" t="str">
        <f>'2016'!N18</f>
        <v/>
      </c>
      <c r="G18" s="123" t="str">
        <f>IF(B18="","",'Target schedule'!O13)</f>
        <v/>
      </c>
      <c r="H18" s="164" t="str">
        <f>'2017'!O18</f>
        <v/>
      </c>
      <c r="I18" s="109" t="str">
        <f>'2017'!P18</f>
        <v/>
      </c>
      <c r="J18" s="45" t="str">
        <f>'2017'!Q18</f>
        <v/>
      </c>
      <c r="K18" s="123" t="str">
        <f>IF(B18="","",'Target schedule'!T13)</f>
        <v/>
      </c>
      <c r="L18" s="164" t="str">
        <f>'2018'!O18</f>
        <v/>
      </c>
      <c r="M18" s="109" t="str">
        <f>'2018'!P18</f>
        <v/>
      </c>
      <c r="N18" s="45" t="str">
        <f>'2018'!Q18</f>
        <v/>
      </c>
      <c r="O18" s="123" t="str">
        <f>IF(B18="","",'Target schedule'!Y13)</f>
        <v/>
      </c>
      <c r="P18" s="164" t="str">
        <f>'2019'!O18</f>
        <v/>
      </c>
      <c r="Q18" s="109" t="str">
        <f>'2019'!P18</f>
        <v/>
      </c>
      <c r="R18" s="45" t="str">
        <f>'2019'!Q18</f>
        <v/>
      </c>
      <c r="S18" s="123" t="str">
        <f>IF(B18="","",'Target schedule'!AD13)</f>
        <v/>
      </c>
      <c r="T18" s="164" t="str">
        <f>'2020'!O18</f>
        <v/>
      </c>
      <c r="U18" s="109" t="str">
        <f>'2020'!P18</f>
        <v/>
      </c>
      <c r="V18" s="45" t="str">
        <f>'2020'!Q18</f>
        <v/>
      </c>
      <c r="W18" s="123" t="str">
        <f>IF(B18="","",'Target schedule'!AE13)</f>
        <v/>
      </c>
      <c r="X18" s="126" t="str">
        <f t="shared" ref="X18:X22" si="3">IF(B18="","",SUM(D18,H18,L18,P18,T18))</f>
        <v/>
      </c>
      <c r="Y18" s="109" t="str">
        <f t="shared" si="1"/>
        <v/>
      </c>
      <c r="Z18" s="45" t="str">
        <f t="shared" ref="Z18:Z22" si="4">IF(B18="","",IFERROR(Y18/W18,0))</f>
        <v/>
      </c>
    </row>
    <row r="19" spans="2:31" x14ac:dyDescent="0.3">
      <c r="B19" s="89" t="str">
        <f>IF('Target schedule'!C14="","",'Target schedule'!C14)</f>
        <v/>
      </c>
      <c r="C19" s="123" t="str">
        <f>IF(B19="","",'Target schedule'!J14)</f>
        <v/>
      </c>
      <c r="D19" s="164" t="str">
        <f>'2016'!L19</f>
        <v/>
      </c>
      <c r="E19" s="109" t="str">
        <f>IF('2016'!M19="","",'2016'!M19)</f>
        <v/>
      </c>
      <c r="F19" s="45" t="str">
        <f>'2016'!N19</f>
        <v/>
      </c>
      <c r="G19" s="123" t="str">
        <f>IF(B19="","",'Target schedule'!O14)</f>
        <v/>
      </c>
      <c r="H19" s="164" t="str">
        <f>'2017'!O19</f>
        <v/>
      </c>
      <c r="I19" s="109" t="str">
        <f>'2017'!P19</f>
        <v/>
      </c>
      <c r="J19" s="45" t="str">
        <f>'2017'!Q19</f>
        <v/>
      </c>
      <c r="K19" s="123" t="str">
        <f>IF(B19="","",'Target schedule'!T14)</f>
        <v/>
      </c>
      <c r="L19" s="164" t="str">
        <f>'2018'!O19</f>
        <v/>
      </c>
      <c r="M19" s="109" t="str">
        <f>'2018'!P19</f>
        <v/>
      </c>
      <c r="N19" s="45" t="str">
        <f>'2018'!Q19</f>
        <v/>
      </c>
      <c r="O19" s="123" t="str">
        <f>IF(B19="","",'Target schedule'!Y14)</f>
        <v/>
      </c>
      <c r="P19" s="164" t="str">
        <f>'2019'!O19</f>
        <v/>
      </c>
      <c r="Q19" s="109" t="str">
        <f>'2019'!P19</f>
        <v/>
      </c>
      <c r="R19" s="45" t="str">
        <f>'2019'!Q19</f>
        <v/>
      </c>
      <c r="S19" s="123" t="str">
        <f>IF(B19="","",'Target schedule'!AD14)</f>
        <v/>
      </c>
      <c r="T19" s="164" t="str">
        <f>'2020'!O19</f>
        <v/>
      </c>
      <c r="U19" s="109" t="str">
        <f>'2020'!P19</f>
        <v/>
      </c>
      <c r="V19" s="45" t="str">
        <f>'2020'!Q19</f>
        <v/>
      </c>
      <c r="W19" s="123" t="str">
        <f>IF(B19="","",'Target schedule'!AE14)</f>
        <v/>
      </c>
      <c r="X19" s="126" t="str">
        <f t="shared" si="3"/>
        <v/>
      </c>
      <c r="Y19" s="109" t="str">
        <f t="shared" si="1"/>
        <v/>
      </c>
      <c r="Z19" s="45" t="str">
        <f t="shared" si="4"/>
        <v/>
      </c>
    </row>
    <row r="20" spans="2:31" x14ac:dyDescent="0.3">
      <c r="B20" s="89" t="str">
        <f>IF('Target schedule'!C15="","",'Target schedule'!C15)</f>
        <v/>
      </c>
      <c r="C20" s="123" t="str">
        <f>IF(B20="","",'Target schedule'!J15)</f>
        <v/>
      </c>
      <c r="D20" s="164" t="str">
        <f>'2016'!L20</f>
        <v/>
      </c>
      <c r="E20" s="109" t="str">
        <f>IF('2016'!M20="","",'2016'!M20)</f>
        <v/>
      </c>
      <c r="F20" s="45" t="str">
        <f>'2016'!N20</f>
        <v/>
      </c>
      <c r="G20" s="123" t="str">
        <f>IF(B20="","",'Target schedule'!O15)</f>
        <v/>
      </c>
      <c r="H20" s="164" t="str">
        <f>'2017'!O20</f>
        <v/>
      </c>
      <c r="I20" s="109" t="str">
        <f>'2017'!P20</f>
        <v/>
      </c>
      <c r="J20" s="45" t="str">
        <f>'2017'!Q20</f>
        <v/>
      </c>
      <c r="K20" s="123" t="str">
        <f>IF(B20="","",'Target schedule'!T15)</f>
        <v/>
      </c>
      <c r="L20" s="164" t="str">
        <f>'2018'!O20</f>
        <v/>
      </c>
      <c r="M20" s="109" t="str">
        <f>'2018'!P20</f>
        <v/>
      </c>
      <c r="N20" s="45" t="str">
        <f>'2018'!Q20</f>
        <v/>
      </c>
      <c r="O20" s="123" t="str">
        <f>IF(B20="","",'Target schedule'!Y15)</f>
        <v/>
      </c>
      <c r="P20" s="164" t="str">
        <f>'2019'!O20</f>
        <v/>
      </c>
      <c r="Q20" s="109" t="str">
        <f>'2019'!P20</f>
        <v/>
      </c>
      <c r="R20" s="45" t="str">
        <f>'2019'!Q20</f>
        <v/>
      </c>
      <c r="S20" s="123" t="str">
        <f>IF(B20="","",'Target schedule'!AD15)</f>
        <v/>
      </c>
      <c r="T20" s="164" t="str">
        <f>'2020'!O20</f>
        <v/>
      </c>
      <c r="U20" s="109" t="str">
        <f>'2020'!P20</f>
        <v/>
      </c>
      <c r="V20" s="45" t="str">
        <f>'2020'!Q20</f>
        <v/>
      </c>
      <c r="W20" s="123" t="str">
        <f>IF(B20="","",'Target schedule'!AE15)</f>
        <v/>
      </c>
      <c r="X20" s="126" t="str">
        <f t="shared" si="3"/>
        <v/>
      </c>
      <c r="Y20" s="109" t="str">
        <f t="shared" si="1"/>
        <v/>
      </c>
      <c r="Z20" s="45" t="str">
        <f t="shared" si="4"/>
        <v/>
      </c>
    </row>
    <row r="21" spans="2:31" x14ac:dyDescent="0.3">
      <c r="B21" s="89" t="str">
        <f>IF('Target schedule'!C16="","",'Target schedule'!C16)</f>
        <v/>
      </c>
      <c r="C21" s="123" t="str">
        <f>IF(B21="","",'Target schedule'!J16)</f>
        <v/>
      </c>
      <c r="D21" s="164" t="str">
        <f>'2016'!L21</f>
        <v/>
      </c>
      <c r="E21" s="109" t="str">
        <f>IF('2016'!M21="","",'2016'!M21)</f>
        <v/>
      </c>
      <c r="F21" s="45" t="str">
        <f>'2016'!N21</f>
        <v/>
      </c>
      <c r="G21" s="123" t="str">
        <f>IF(B21="","",'Target schedule'!O16)</f>
        <v/>
      </c>
      <c r="H21" s="164" t="str">
        <f>'2017'!O21</f>
        <v/>
      </c>
      <c r="I21" s="109" t="str">
        <f>'2017'!P21</f>
        <v/>
      </c>
      <c r="J21" s="45" t="str">
        <f>'2017'!Q21</f>
        <v/>
      </c>
      <c r="K21" s="123" t="str">
        <f>IF(B21="","",'Target schedule'!T16)</f>
        <v/>
      </c>
      <c r="L21" s="164" t="str">
        <f>'2018'!O21</f>
        <v/>
      </c>
      <c r="M21" s="109" t="str">
        <f>'2018'!P21</f>
        <v/>
      </c>
      <c r="N21" s="45" t="str">
        <f>'2018'!Q21</f>
        <v/>
      </c>
      <c r="O21" s="123" t="str">
        <f>IF(B21="","",'Target schedule'!Y16)</f>
        <v/>
      </c>
      <c r="P21" s="164" t="str">
        <f>'2019'!O21</f>
        <v/>
      </c>
      <c r="Q21" s="109" t="str">
        <f>'2019'!P21</f>
        <v/>
      </c>
      <c r="R21" s="45" t="str">
        <f>'2019'!Q21</f>
        <v/>
      </c>
      <c r="S21" s="123" t="str">
        <f>IF(B21="","",'Target schedule'!AD16)</f>
        <v/>
      </c>
      <c r="T21" s="164" t="str">
        <f>'2020'!O21</f>
        <v/>
      </c>
      <c r="U21" s="109" t="str">
        <f>'2020'!P21</f>
        <v/>
      </c>
      <c r="V21" s="45" t="str">
        <f>'2020'!Q21</f>
        <v/>
      </c>
      <c r="W21" s="123" t="str">
        <f>IF(B21="","",'Target schedule'!AE16)</f>
        <v/>
      </c>
      <c r="X21" s="126" t="str">
        <f t="shared" si="3"/>
        <v/>
      </c>
      <c r="Y21" s="109" t="str">
        <f t="shared" si="1"/>
        <v/>
      </c>
      <c r="Z21" s="45" t="str">
        <f t="shared" si="4"/>
        <v/>
      </c>
    </row>
    <row r="22" spans="2:31" ht="15.75" thickBot="1" x14ac:dyDescent="0.35">
      <c r="B22" s="90" t="str">
        <f>IF('Target schedule'!C17="","",'Target schedule'!C17)</f>
        <v/>
      </c>
      <c r="C22" s="124" t="str">
        <f>IF(B22="","",'Target schedule'!J17)</f>
        <v/>
      </c>
      <c r="D22" s="165" t="str">
        <f>'2016'!L22</f>
        <v/>
      </c>
      <c r="E22" s="112" t="str">
        <f>IF('2016'!M22="","",'2016'!M22)</f>
        <v/>
      </c>
      <c r="F22" s="47" t="str">
        <f>'2016'!N22</f>
        <v/>
      </c>
      <c r="G22" s="124" t="str">
        <f>IF(B22="","",'Target schedule'!O17)</f>
        <v/>
      </c>
      <c r="H22" s="165" t="str">
        <f>'2017'!O22</f>
        <v/>
      </c>
      <c r="I22" s="112" t="str">
        <f>'2017'!P22</f>
        <v/>
      </c>
      <c r="J22" s="47" t="str">
        <f>'2017'!Q22</f>
        <v/>
      </c>
      <c r="K22" s="124" t="str">
        <f>IF(B22="","",'Target schedule'!T17)</f>
        <v/>
      </c>
      <c r="L22" s="165" t="str">
        <f>'2018'!O22</f>
        <v/>
      </c>
      <c r="M22" s="112" t="str">
        <f>'2018'!P22</f>
        <v/>
      </c>
      <c r="N22" s="47" t="str">
        <f>'2018'!Q22</f>
        <v/>
      </c>
      <c r="O22" s="124" t="str">
        <f>IF(B22="","",'Target schedule'!Y17)</f>
        <v/>
      </c>
      <c r="P22" s="165" t="str">
        <f>'2019'!O22</f>
        <v/>
      </c>
      <c r="Q22" s="112" t="str">
        <f>'2019'!P22</f>
        <v/>
      </c>
      <c r="R22" s="47" t="str">
        <f>'2019'!Q22</f>
        <v/>
      </c>
      <c r="S22" s="124" t="str">
        <f>IF(B22="","",'Target schedule'!AD17)</f>
        <v/>
      </c>
      <c r="T22" s="165" t="str">
        <f>'2020'!O22</f>
        <v/>
      </c>
      <c r="U22" s="112" t="str">
        <f>'2020'!P22</f>
        <v/>
      </c>
      <c r="V22" s="47" t="str">
        <f>'2020'!Q22</f>
        <v/>
      </c>
      <c r="W22" s="124" t="str">
        <f>IF(B22="","",'Target schedule'!AE17)</f>
        <v/>
      </c>
      <c r="X22" s="127" t="str">
        <f t="shared" si="3"/>
        <v/>
      </c>
      <c r="Y22" s="112" t="str">
        <f t="shared" si="1"/>
        <v/>
      </c>
      <c r="Z22" s="47" t="str">
        <f t="shared" si="4"/>
        <v/>
      </c>
    </row>
    <row r="23" spans="2:31" ht="17.25" thickTop="1" thickBot="1" x14ac:dyDescent="0.35">
      <c r="B23"/>
      <c r="C23"/>
      <c r="D23"/>
      <c r="E23"/>
      <c r="F23"/>
      <c r="G23"/>
      <c r="H23"/>
      <c r="I23"/>
      <c r="J23"/>
      <c r="K23"/>
      <c r="L23"/>
      <c r="M23"/>
      <c r="N23"/>
      <c r="O23"/>
      <c r="P23"/>
      <c r="Q23"/>
      <c r="R23"/>
      <c r="S23"/>
      <c r="T23"/>
      <c r="U23"/>
      <c r="V23"/>
      <c r="W23"/>
      <c r="X23"/>
      <c r="Y23"/>
      <c r="Z23"/>
      <c r="AA23"/>
      <c r="AB23"/>
      <c r="AC23"/>
      <c r="AD23"/>
      <c r="AE23"/>
    </row>
    <row r="24" spans="2:31" ht="17.25" customHeight="1" thickTop="1" thickBot="1" x14ac:dyDescent="0.35">
      <c r="C24" s="258">
        <v>2016</v>
      </c>
      <c r="D24" s="259"/>
      <c r="E24" s="259"/>
      <c r="F24" s="260"/>
      <c r="G24" s="258">
        <v>2017</v>
      </c>
      <c r="H24" s="259"/>
      <c r="I24" s="259"/>
      <c r="J24" s="260"/>
      <c r="K24" s="258">
        <v>2018</v>
      </c>
      <c r="L24" s="259"/>
      <c r="M24" s="259"/>
      <c r="N24" s="260"/>
      <c r="O24" s="258">
        <v>2019</v>
      </c>
      <c r="P24" s="259"/>
      <c r="Q24" s="259"/>
      <c r="R24" s="260"/>
      <c r="S24" s="258">
        <v>2020</v>
      </c>
      <c r="T24" s="259"/>
      <c r="U24" s="259"/>
      <c r="V24" s="260"/>
      <c r="W24" s="258" t="s">
        <v>64</v>
      </c>
      <c r="X24" s="259"/>
      <c r="Y24" s="259"/>
      <c r="Z24" s="260"/>
      <c r="AA24"/>
      <c r="AB24"/>
      <c r="AC24"/>
      <c r="AD24"/>
      <c r="AE24"/>
    </row>
    <row r="25" spans="2:31" ht="17.25" thickTop="1" thickBot="1" x14ac:dyDescent="0.35">
      <c r="B25" s="38" t="s">
        <v>13</v>
      </c>
      <c r="C25" s="79" t="s">
        <v>65</v>
      </c>
      <c r="D25" s="39" t="s">
        <v>48</v>
      </c>
      <c r="E25" s="40" t="s">
        <v>49</v>
      </c>
      <c r="F25" s="41" t="s">
        <v>50</v>
      </c>
      <c r="G25" s="79" t="s">
        <v>65</v>
      </c>
      <c r="H25" s="39" t="s">
        <v>48</v>
      </c>
      <c r="I25" s="40" t="s">
        <v>49</v>
      </c>
      <c r="J25" s="41" t="s">
        <v>50</v>
      </c>
      <c r="K25" s="79" t="s">
        <v>65</v>
      </c>
      <c r="L25" s="39" t="s">
        <v>48</v>
      </c>
      <c r="M25" s="40" t="s">
        <v>49</v>
      </c>
      <c r="N25" s="41" t="s">
        <v>50</v>
      </c>
      <c r="O25" s="79" t="s">
        <v>65</v>
      </c>
      <c r="P25" s="39" t="s">
        <v>48</v>
      </c>
      <c r="Q25" s="40" t="s">
        <v>49</v>
      </c>
      <c r="R25" s="41" t="s">
        <v>50</v>
      </c>
      <c r="S25" s="79" t="s">
        <v>65</v>
      </c>
      <c r="T25" s="39" t="s">
        <v>48</v>
      </c>
      <c r="U25" s="40" t="s">
        <v>49</v>
      </c>
      <c r="V25" s="41" t="s">
        <v>50</v>
      </c>
      <c r="W25" s="79" t="s">
        <v>65</v>
      </c>
      <c r="X25" s="39" t="s">
        <v>48</v>
      </c>
      <c r="Y25" s="40" t="s">
        <v>49</v>
      </c>
      <c r="Z25" s="41" t="s">
        <v>50</v>
      </c>
      <c r="AA25"/>
      <c r="AB25"/>
      <c r="AC25"/>
      <c r="AD25"/>
      <c r="AE25"/>
    </row>
    <row r="26" spans="2:31" ht="30.75" thickTop="1" x14ac:dyDescent="0.3">
      <c r="B26" s="49" t="str">
        <f>'Target schedule'!C21</f>
        <v>Number aged under 25 years of age who gain basic skills on leaving</v>
      </c>
      <c r="C26" s="128">
        <f>'Target schedule'!J21</f>
        <v>0</v>
      </c>
      <c r="D26" s="163">
        <f>'2016'!L26</f>
        <v>0</v>
      </c>
      <c r="E26" s="107">
        <f>'2016'!M26</f>
        <v>0</v>
      </c>
      <c r="F26" s="43">
        <f>'2016'!N26</f>
        <v>0</v>
      </c>
      <c r="G26" s="128">
        <f>'Target schedule'!O21</f>
        <v>0</v>
      </c>
      <c r="H26" s="163">
        <f>'2017'!O26</f>
        <v>0</v>
      </c>
      <c r="I26" s="107">
        <f>'2017'!P26</f>
        <v>0</v>
      </c>
      <c r="J26" s="43">
        <f>'2017'!Q26</f>
        <v>0</v>
      </c>
      <c r="K26" s="128">
        <f>'Target schedule'!T21</f>
        <v>0</v>
      </c>
      <c r="L26" s="163">
        <f>'2018'!O26</f>
        <v>0</v>
      </c>
      <c r="M26" s="107">
        <f>'2018'!Q26</f>
        <v>0</v>
      </c>
      <c r="N26" s="43">
        <f>'2018'!Q26</f>
        <v>0</v>
      </c>
      <c r="O26" s="128">
        <f>'Target schedule'!Y21</f>
        <v>0</v>
      </c>
      <c r="P26" s="163">
        <f>'2019'!O26</f>
        <v>0</v>
      </c>
      <c r="Q26" s="107">
        <f>'2019'!P26</f>
        <v>0</v>
      </c>
      <c r="R26" s="43">
        <f>'2019'!Q26</f>
        <v>0</v>
      </c>
      <c r="S26" s="128">
        <f>'Target schedule'!AD21</f>
        <v>0</v>
      </c>
      <c r="T26" s="163">
        <f>'2020'!O26</f>
        <v>0</v>
      </c>
      <c r="U26" s="107">
        <f>'2020'!P26</f>
        <v>0</v>
      </c>
      <c r="V26" s="43">
        <f>'2020'!Q26</f>
        <v>0</v>
      </c>
      <c r="W26" s="128">
        <f>'Target schedule'!AE21</f>
        <v>0</v>
      </c>
      <c r="X26" s="125">
        <f>SUM(D26,H26,L26,P26,T26)</f>
        <v>0</v>
      </c>
      <c r="Y26" s="107">
        <f>IFERROR(W26-X26,"")</f>
        <v>0</v>
      </c>
      <c r="Z26" s="43">
        <f>IFERROR(Y26/W26,0)</f>
        <v>0</v>
      </c>
      <c r="AA26"/>
      <c r="AB26"/>
      <c r="AC26"/>
      <c r="AD26"/>
      <c r="AE26"/>
    </row>
    <row r="27" spans="2:31" ht="60" x14ac:dyDescent="0.3">
      <c r="B27" s="49" t="str">
        <f>'Target schedule'!C22</f>
        <v>Number aged under 25 years of age who move into employment, including self-employment, or education or training on leaving</v>
      </c>
      <c r="C27" s="129">
        <f>'Target schedule'!J22</f>
        <v>0</v>
      </c>
      <c r="D27" s="164">
        <f>'2016'!L27</f>
        <v>0</v>
      </c>
      <c r="E27" s="109">
        <f>'2016'!M27</f>
        <v>0</v>
      </c>
      <c r="F27" s="45">
        <f>'2016'!N27</f>
        <v>0</v>
      </c>
      <c r="G27" s="129">
        <f>'Target schedule'!O22</f>
        <v>0</v>
      </c>
      <c r="H27" s="164">
        <f>'2017'!O27</f>
        <v>0</v>
      </c>
      <c r="I27" s="109">
        <f>'2017'!P27</f>
        <v>0</v>
      </c>
      <c r="J27" s="45">
        <f>'2017'!Q27</f>
        <v>0</v>
      </c>
      <c r="K27" s="129">
        <f>'Target schedule'!T22</f>
        <v>0</v>
      </c>
      <c r="L27" s="164">
        <f>'2018'!O27</f>
        <v>0</v>
      </c>
      <c r="M27" s="109">
        <f>'2018'!Q27</f>
        <v>0</v>
      </c>
      <c r="N27" s="45">
        <f>'2018'!Q27</f>
        <v>0</v>
      </c>
      <c r="O27" s="129">
        <f>'Target schedule'!Y22</f>
        <v>0</v>
      </c>
      <c r="P27" s="164">
        <f>'2019'!O27</f>
        <v>0</v>
      </c>
      <c r="Q27" s="109">
        <f>'2019'!P27</f>
        <v>0</v>
      </c>
      <c r="R27" s="45">
        <f>'2019'!Q27</f>
        <v>0</v>
      </c>
      <c r="S27" s="129">
        <f>'Target schedule'!AD22</f>
        <v>0</v>
      </c>
      <c r="T27" s="164">
        <f>'2020'!O27</f>
        <v>0</v>
      </c>
      <c r="U27" s="109">
        <f>'2020'!P27</f>
        <v>0</v>
      </c>
      <c r="V27" s="45">
        <f>'2020'!Q27</f>
        <v>0</v>
      </c>
      <c r="W27" s="129">
        <f>'Target schedule'!AE22</f>
        <v>0</v>
      </c>
      <c r="X27" s="126">
        <f t="shared" ref="X27" si="5">SUM(D27,H27,L27,P27,T27)</f>
        <v>0</v>
      </c>
      <c r="Y27" s="109">
        <f t="shared" ref="Y27:Y31" si="6">IFERROR(W27-X27,"")</f>
        <v>0</v>
      </c>
      <c r="Z27" s="45">
        <f t="shared" ref="Z27" si="7">IFERROR(Y27/W27,0)</f>
        <v>0</v>
      </c>
      <c r="AA27"/>
      <c r="AB27"/>
      <c r="AC27"/>
      <c r="AD27"/>
      <c r="AE27"/>
    </row>
    <row r="28" spans="2:31" ht="45" customHeight="1" x14ac:dyDescent="0.3">
      <c r="B28" s="48" t="str">
        <f>IF('Target schedule'!C23="","",'Target schedule'!C23)</f>
        <v/>
      </c>
      <c r="C28" s="129" t="str">
        <f>IF(B28="","",'Target schedule'!J23)</f>
        <v/>
      </c>
      <c r="D28" s="164" t="str">
        <f>'2016'!L28</f>
        <v/>
      </c>
      <c r="E28" s="109" t="str">
        <f>'2016'!M28</f>
        <v/>
      </c>
      <c r="F28" s="45" t="str">
        <f>'2016'!N28</f>
        <v/>
      </c>
      <c r="G28" s="129" t="str">
        <f>IF(B28="","",'Target schedule'!O23)</f>
        <v/>
      </c>
      <c r="H28" s="164" t="str">
        <f>'2017'!O28</f>
        <v/>
      </c>
      <c r="I28" s="109" t="str">
        <f>'2017'!P28</f>
        <v/>
      </c>
      <c r="J28" s="45" t="str">
        <f>'2017'!Q28</f>
        <v/>
      </c>
      <c r="K28" s="129" t="str">
        <f>IF(B28="","",'Target schedule'!T23)</f>
        <v/>
      </c>
      <c r="L28" s="164" t="str">
        <f>'2018'!O28</f>
        <v/>
      </c>
      <c r="M28" s="109" t="str">
        <f>'2018'!Q28</f>
        <v/>
      </c>
      <c r="N28" s="45" t="str">
        <f>'2018'!Q28</f>
        <v/>
      </c>
      <c r="O28" s="129" t="str">
        <f>IF(B28="","",'Target schedule'!Y23)</f>
        <v/>
      </c>
      <c r="P28" s="164" t="str">
        <f>'2019'!O28</f>
        <v/>
      </c>
      <c r="Q28" s="109" t="str">
        <f>'2019'!P28</f>
        <v/>
      </c>
      <c r="R28" s="45" t="str">
        <f>'2019'!Q28</f>
        <v/>
      </c>
      <c r="S28" s="129" t="str">
        <f>IF(B28="","",'Target schedule'!AD23)</f>
        <v/>
      </c>
      <c r="T28" s="164" t="str">
        <f>'2020'!O28</f>
        <v/>
      </c>
      <c r="U28" s="109" t="str">
        <f>'2020'!P28</f>
        <v/>
      </c>
      <c r="V28" s="45" t="str">
        <f>'2020'!Q28</f>
        <v/>
      </c>
      <c r="W28" s="129" t="str">
        <f>IF(B28="","",'Target schedule'!AE23)</f>
        <v/>
      </c>
      <c r="X28" s="126" t="str">
        <f>IF(B28="","",SUM(D28,H28,L28,P28,T28))</f>
        <v/>
      </c>
      <c r="Y28" s="109" t="str">
        <f t="shared" si="6"/>
        <v/>
      </c>
      <c r="Z28" s="45" t="str">
        <f>IF(B28="","",IFERROR(Y28/W28,0))</f>
        <v/>
      </c>
      <c r="AA28"/>
      <c r="AB28"/>
      <c r="AC28"/>
      <c r="AD28"/>
      <c r="AE28"/>
    </row>
    <row r="29" spans="2:31" ht="47.25" customHeight="1" x14ac:dyDescent="0.3">
      <c r="B29" s="48" t="str">
        <f>IF('Target schedule'!C24="","",'Target schedule'!C24)</f>
        <v/>
      </c>
      <c r="C29" s="129" t="str">
        <f>IF(B29="","",'Target schedule'!J24)</f>
        <v/>
      </c>
      <c r="D29" s="164" t="str">
        <f>'2016'!L29</f>
        <v/>
      </c>
      <c r="E29" s="109" t="str">
        <f>'2016'!M29</f>
        <v/>
      </c>
      <c r="F29" s="45" t="str">
        <f>'2016'!N29</f>
        <v/>
      </c>
      <c r="G29" s="129" t="str">
        <f>IF(B29="","",'Target schedule'!O24)</f>
        <v/>
      </c>
      <c r="H29" s="164" t="str">
        <f>'2017'!O29</f>
        <v/>
      </c>
      <c r="I29" s="109" t="str">
        <f>'2017'!P29</f>
        <v/>
      </c>
      <c r="J29" s="45" t="str">
        <f>'2017'!Q29</f>
        <v/>
      </c>
      <c r="K29" s="129" t="str">
        <f>IF(B29="","",'Target schedule'!T24)</f>
        <v/>
      </c>
      <c r="L29" s="164" t="str">
        <f>'2018'!O29</f>
        <v/>
      </c>
      <c r="M29" s="109" t="str">
        <f>'2018'!Q29</f>
        <v/>
      </c>
      <c r="N29" s="45" t="str">
        <f>'2018'!Q29</f>
        <v/>
      </c>
      <c r="O29" s="129" t="str">
        <f>IF(B29="","",'Target schedule'!Y24)</f>
        <v/>
      </c>
      <c r="P29" s="164" t="str">
        <f>'2019'!O29</f>
        <v/>
      </c>
      <c r="Q29" s="109" t="str">
        <f>'2019'!P29</f>
        <v/>
      </c>
      <c r="R29" s="45" t="str">
        <f>'2019'!Q29</f>
        <v/>
      </c>
      <c r="S29" s="129" t="str">
        <f>IF(B29="","",'Target schedule'!AD24)</f>
        <v/>
      </c>
      <c r="T29" s="164" t="str">
        <f>'2020'!O29</f>
        <v/>
      </c>
      <c r="U29" s="109" t="str">
        <f>'2020'!P29</f>
        <v/>
      </c>
      <c r="V29" s="45" t="str">
        <f>'2020'!Q29</f>
        <v/>
      </c>
      <c r="W29" s="129" t="str">
        <f>IF(B29="","",'Target schedule'!AE24)</f>
        <v/>
      </c>
      <c r="X29" s="126" t="str">
        <f t="shared" ref="X29:X31" si="8">IF(B29="","",SUM(D29,H29,L29,P29,T29))</f>
        <v/>
      </c>
      <c r="Y29" s="109" t="str">
        <f t="shared" si="6"/>
        <v/>
      </c>
      <c r="Z29" s="45" t="str">
        <f t="shared" ref="Z29:Z31" si="9">IF(B29="","",IFERROR(Y29/W29,0))</f>
        <v/>
      </c>
      <c r="AA29"/>
      <c r="AB29"/>
      <c r="AC29"/>
      <c r="AD29"/>
      <c r="AE29"/>
    </row>
    <row r="30" spans="2:31" ht="45" customHeight="1" x14ac:dyDescent="0.3">
      <c r="B30" s="48" t="str">
        <f>IF('Target schedule'!C25="","",'Target schedule'!C25)</f>
        <v/>
      </c>
      <c r="C30" s="129" t="str">
        <f>IF(B30="","",'Target schedule'!J25)</f>
        <v/>
      </c>
      <c r="D30" s="164" t="str">
        <f>'2016'!L30</f>
        <v/>
      </c>
      <c r="E30" s="109" t="str">
        <f>'2016'!M30</f>
        <v/>
      </c>
      <c r="F30" s="45" t="str">
        <f>'2016'!N30</f>
        <v/>
      </c>
      <c r="G30" s="129" t="str">
        <f>IF(B30="","",'Target schedule'!O25)</f>
        <v/>
      </c>
      <c r="H30" s="164" t="str">
        <f>'2017'!O30</f>
        <v/>
      </c>
      <c r="I30" s="109" t="str">
        <f>'2017'!P30</f>
        <v/>
      </c>
      <c r="J30" s="45" t="str">
        <f>'2017'!Q30</f>
        <v/>
      </c>
      <c r="K30" s="129" t="str">
        <f>IF(B30="","",'Target schedule'!T25)</f>
        <v/>
      </c>
      <c r="L30" s="164" t="str">
        <f>'2018'!O30</f>
        <v/>
      </c>
      <c r="M30" s="109" t="str">
        <f>'2018'!Q30</f>
        <v/>
      </c>
      <c r="N30" s="45" t="str">
        <f>'2018'!Q30</f>
        <v/>
      </c>
      <c r="O30" s="129" t="str">
        <f>IF(B30="","",'Target schedule'!Y25)</f>
        <v/>
      </c>
      <c r="P30" s="164" t="str">
        <f>'2019'!O30</f>
        <v/>
      </c>
      <c r="Q30" s="109" t="str">
        <f>'2019'!P30</f>
        <v/>
      </c>
      <c r="R30" s="45" t="str">
        <f>'2019'!Q30</f>
        <v/>
      </c>
      <c r="S30" s="129" t="str">
        <f>IF(B30="","",'Target schedule'!AD25)</f>
        <v/>
      </c>
      <c r="T30" s="164" t="str">
        <f>'2020'!O30</f>
        <v/>
      </c>
      <c r="U30" s="109" t="str">
        <f>'2020'!P30</f>
        <v/>
      </c>
      <c r="V30" s="45" t="str">
        <f>'2020'!Q30</f>
        <v/>
      </c>
      <c r="W30" s="129" t="str">
        <f>IF(B30="","",'Target schedule'!AE25)</f>
        <v/>
      </c>
      <c r="X30" s="126" t="str">
        <f t="shared" si="8"/>
        <v/>
      </c>
      <c r="Y30" s="109" t="str">
        <f t="shared" si="6"/>
        <v/>
      </c>
      <c r="Z30" s="45" t="str">
        <f t="shared" si="9"/>
        <v/>
      </c>
      <c r="AA30"/>
      <c r="AB30"/>
      <c r="AC30"/>
      <c r="AD30"/>
      <c r="AE30"/>
    </row>
    <row r="31" spans="2:31" ht="42.75" customHeight="1" thickBot="1" x14ac:dyDescent="0.35">
      <c r="B31" s="86" t="str">
        <f>IF('Target schedule'!C26="","",'Target schedule'!C26)</f>
        <v/>
      </c>
      <c r="C31" s="130" t="str">
        <f>IF(B31="","",'Target schedule'!J26)</f>
        <v/>
      </c>
      <c r="D31" s="165" t="str">
        <f>'2016'!L31</f>
        <v/>
      </c>
      <c r="E31" s="112" t="str">
        <f>'2016'!M31</f>
        <v/>
      </c>
      <c r="F31" s="47" t="str">
        <f>'2016'!N31</f>
        <v/>
      </c>
      <c r="G31" s="130" t="str">
        <f>IF(B31="","",'Target schedule'!O26)</f>
        <v/>
      </c>
      <c r="H31" s="165" t="str">
        <f>'2017'!O31</f>
        <v/>
      </c>
      <c r="I31" s="112" t="str">
        <f>'2017'!P31</f>
        <v/>
      </c>
      <c r="J31" s="47" t="str">
        <f>'2017'!Q31</f>
        <v/>
      </c>
      <c r="K31" s="130" t="str">
        <f>IF(B31="","",'Target schedule'!T26)</f>
        <v/>
      </c>
      <c r="L31" s="165" t="str">
        <f>'2018'!O31</f>
        <v/>
      </c>
      <c r="M31" s="112" t="str">
        <f>'2018'!Q31</f>
        <v/>
      </c>
      <c r="N31" s="47" t="str">
        <f>'2018'!Q31</f>
        <v/>
      </c>
      <c r="O31" s="130" t="str">
        <f>IF(B31="","",'Target schedule'!Y26)</f>
        <v/>
      </c>
      <c r="P31" s="165" t="str">
        <f>'2019'!O31</f>
        <v/>
      </c>
      <c r="Q31" s="112" t="str">
        <f>'2019'!P31</f>
        <v/>
      </c>
      <c r="R31" s="47" t="str">
        <f>'2019'!Q31</f>
        <v/>
      </c>
      <c r="S31" s="130" t="str">
        <f>IF(B31="","",'Target schedule'!AD26)</f>
        <v/>
      </c>
      <c r="T31" s="165" t="str">
        <f>'2020'!O31</f>
        <v/>
      </c>
      <c r="U31" s="112" t="str">
        <f>'2020'!P31</f>
        <v/>
      </c>
      <c r="V31" s="47" t="str">
        <f>'2020'!Q31</f>
        <v/>
      </c>
      <c r="W31" s="130" t="str">
        <f>IF(B31="","",'Target schedule'!AE26)</f>
        <v/>
      </c>
      <c r="X31" s="127" t="str">
        <f t="shared" si="8"/>
        <v/>
      </c>
      <c r="Y31" s="112" t="str">
        <f t="shared" si="6"/>
        <v/>
      </c>
      <c r="Z31" s="47" t="str">
        <f t="shared" si="9"/>
        <v/>
      </c>
      <c r="AA31"/>
      <c r="AB31"/>
      <c r="AC31"/>
      <c r="AD31"/>
      <c r="AE31"/>
    </row>
    <row r="32" spans="2:31" ht="17.25" thickTop="1" thickBot="1" x14ac:dyDescent="0.35">
      <c r="B32"/>
      <c r="C32"/>
      <c r="D32"/>
      <c r="E32"/>
      <c r="F32"/>
      <c r="G32"/>
      <c r="H32"/>
      <c r="I32"/>
      <c r="J32"/>
      <c r="K32"/>
      <c r="L32"/>
      <c r="M32"/>
      <c r="N32"/>
      <c r="O32"/>
      <c r="P32"/>
      <c r="Q32"/>
      <c r="R32"/>
      <c r="S32"/>
      <c r="T32"/>
      <c r="U32"/>
      <c r="V32"/>
      <c r="W32"/>
      <c r="X32"/>
      <c r="Y32"/>
      <c r="Z32"/>
      <c r="AA32"/>
      <c r="AB32"/>
      <c r="AC32"/>
      <c r="AD32"/>
      <c r="AE32"/>
    </row>
    <row r="33" spans="1:31" ht="17.25" customHeight="1" thickTop="1" thickBot="1" x14ac:dyDescent="0.35">
      <c r="A33" s="70"/>
      <c r="B33" s="71"/>
      <c r="C33" s="258">
        <v>2016</v>
      </c>
      <c r="D33" s="259"/>
      <c r="E33" s="259"/>
      <c r="F33" s="260"/>
      <c r="G33" s="258">
        <v>2017</v>
      </c>
      <c r="H33" s="259"/>
      <c r="I33" s="259"/>
      <c r="J33" s="260"/>
      <c r="K33" s="258">
        <v>2018</v>
      </c>
      <c r="L33" s="259"/>
      <c r="M33" s="259"/>
      <c r="N33" s="260"/>
      <c r="O33" s="258">
        <v>2019</v>
      </c>
      <c r="P33" s="259"/>
      <c r="Q33" s="259"/>
      <c r="R33" s="260"/>
      <c r="S33" s="258">
        <v>2020</v>
      </c>
      <c r="T33" s="259"/>
      <c r="U33" s="259"/>
      <c r="V33" s="260"/>
      <c r="W33" s="258" t="s">
        <v>64</v>
      </c>
      <c r="X33" s="259"/>
      <c r="Y33" s="259"/>
      <c r="Z33" s="260"/>
      <c r="AA33"/>
      <c r="AB33"/>
      <c r="AC33"/>
      <c r="AD33"/>
    </row>
    <row r="34" spans="1:31" ht="15.75" customHeight="1" thickTop="1" thickBot="1" x14ac:dyDescent="0.35">
      <c r="B34" s="38" t="s">
        <v>38</v>
      </c>
      <c r="C34" s="79" t="s">
        <v>65</v>
      </c>
      <c r="D34" s="39" t="s">
        <v>48</v>
      </c>
      <c r="E34" s="40" t="s">
        <v>49</v>
      </c>
      <c r="F34" s="41" t="s">
        <v>50</v>
      </c>
      <c r="G34" s="79" t="s">
        <v>65</v>
      </c>
      <c r="H34" s="39" t="s">
        <v>48</v>
      </c>
      <c r="I34" s="40" t="s">
        <v>49</v>
      </c>
      <c r="J34" s="41" t="s">
        <v>50</v>
      </c>
      <c r="K34" s="79" t="s">
        <v>65</v>
      </c>
      <c r="L34" s="39" t="s">
        <v>48</v>
      </c>
      <c r="M34" s="40" t="s">
        <v>49</v>
      </c>
      <c r="N34" s="41" t="s">
        <v>50</v>
      </c>
      <c r="O34" s="79" t="s">
        <v>65</v>
      </c>
      <c r="P34" s="39" t="s">
        <v>48</v>
      </c>
      <c r="Q34" s="40" t="s">
        <v>49</v>
      </c>
      <c r="R34" s="41" t="s">
        <v>50</v>
      </c>
      <c r="S34" s="79" t="s">
        <v>65</v>
      </c>
      <c r="T34" s="39" t="s">
        <v>48</v>
      </c>
      <c r="U34" s="40" t="s">
        <v>49</v>
      </c>
      <c r="V34" s="41" t="s">
        <v>50</v>
      </c>
      <c r="W34" s="79" t="s">
        <v>65</v>
      </c>
      <c r="X34" s="39" t="s">
        <v>48</v>
      </c>
      <c r="Y34" s="40" t="s">
        <v>49</v>
      </c>
      <c r="Z34" s="41" t="s">
        <v>50</v>
      </c>
    </row>
    <row r="35" spans="1:31" ht="15.75" customHeight="1" thickTop="1" x14ac:dyDescent="0.3">
      <c r="B35" s="42" t="str">
        <f>IF('Target schedule'!D30="","",'Target schedule'!D30)</f>
        <v/>
      </c>
      <c r="C35" s="122">
        <f>'Target schedule'!J30</f>
        <v>0</v>
      </c>
      <c r="D35" s="163">
        <f>'2016'!L35</f>
        <v>0</v>
      </c>
      <c r="E35" s="107">
        <f>'2016'!M35</f>
        <v>0</v>
      </c>
      <c r="F35" s="43">
        <f>'2016'!N35</f>
        <v>0</v>
      </c>
      <c r="G35" s="122">
        <f>'Target schedule'!O30</f>
        <v>0</v>
      </c>
      <c r="H35" s="163">
        <f>'2017'!O35</f>
        <v>0</v>
      </c>
      <c r="I35" s="107">
        <f>'2017'!P35</f>
        <v>0</v>
      </c>
      <c r="J35" s="43">
        <f>'2017'!Q35</f>
        <v>0</v>
      </c>
      <c r="K35" s="122">
        <f>'Target schedule'!T30</f>
        <v>0</v>
      </c>
      <c r="L35" s="163">
        <f>'2018'!O35</f>
        <v>0</v>
      </c>
      <c r="M35" s="107">
        <f>'2018'!P35</f>
        <v>0</v>
      </c>
      <c r="N35" s="43">
        <f>'2018'!Q35</f>
        <v>0</v>
      </c>
      <c r="O35" s="122">
        <f>'Target schedule'!Y30</f>
        <v>0</v>
      </c>
      <c r="P35" s="163">
        <f>'2019'!O35</f>
        <v>0</v>
      </c>
      <c r="Q35" s="107">
        <f>'2019'!P35</f>
        <v>0</v>
      </c>
      <c r="R35" s="43">
        <f>'2019'!Q35</f>
        <v>0</v>
      </c>
      <c r="S35" s="122">
        <f>'Target schedule'!AD30</f>
        <v>0</v>
      </c>
      <c r="T35" s="163">
        <f>'2020'!O35</f>
        <v>0</v>
      </c>
      <c r="U35" s="107">
        <f>'2020'!P35</f>
        <v>0</v>
      </c>
      <c r="V35" s="43">
        <f>'2020'!Q35</f>
        <v>0</v>
      </c>
      <c r="W35" s="122">
        <f>'Target schedule'!AE30</f>
        <v>0</v>
      </c>
      <c r="X35" s="125">
        <f>SUM(D35,H35,L35,P35,T35)</f>
        <v>0</v>
      </c>
      <c r="Y35" s="107">
        <f>W35-X35</f>
        <v>0</v>
      </c>
      <c r="Z35" s="43">
        <f>IFERROR(Y35/W35,0)</f>
        <v>0</v>
      </c>
    </row>
    <row r="36" spans="1:31" x14ac:dyDescent="0.3">
      <c r="B36" s="44" t="str">
        <f>IF('Target schedule'!D31="","",'Target schedule'!D31)</f>
        <v/>
      </c>
      <c r="C36" s="123">
        <f>'Target schedule'!J31</f>
        <v>0</v>
      </c>
      <c r="D36" s="164">
        <f>'2016'!L36</f>
        <v>0</v>
      </c>
      <c r="E36" s="109">
        <f>'2016'!M36</f>
        <v>0</v>
      </c>
      <c r="F36" s="45">
        <f>'2016'!N36</f>
        <v>0</v>
      </c>
      <c r="G36" s="123">
        <f>'Target schedule'!O31</f>
        <v>0</v>
      </c>
      <c r="H36" s="164">
        <f>'2017'!O36</f>
        <v>0</v>
      </c>
      <c r="I36" s="109">
        <f>'2017'!P36</f>
        <v>0</v>
      </c>
      <c r="J36" s="45">
        <f>'2017'!Q36</f>
        <v>0</v>
      </c>
      <c r="K36" s="123">
        <f>'Target schedule'!T31</f>
        <v>0</v>
      </c>
      <c r="L36" s="164">
        <f>'2018'!O36</f>
        <v>0</v>
      </c>
      <c r="M36" s="109">
        <f>'2018'!P36</f>
        <v>0</v>
      </c>
      <c r="N36" s="45">
        <f>'2018'!Q36</f>
        <v>0</v>
      </c>
      <c r="O36" s="123">
        <f>'Target schedule'!Y31</f>
        <v>0</v>
      </c>
      <c r="P36" s="164">
        <f>'2019'!O36</f>
        <v>0</v>
      </c>
      <c r="Q36" s="109">
        <f>'2019'!P36</f>
        <v>0</v>
      </c>
      <c r="R36" s="45">
        <f>'2019'!Q36</f>
        <v>0</v>
      </c>
      <c r="S36" s="123">
        <f>'Target schedule'!AD31</f>
        <v>0</v>
      </c>
      <c r="T36" s="164">
        <f>'2020'!O36</f>
        <v>0</v>
      </c>
      <c r="U36" s="109">
        <f>'2020'!P36</f>
        <v>0</v>
      </c>
      <c r="V36" s="45">
        <f>'2020'!Q36</f>
        <v>0</v>
      </c>
      <c r="W36" s="123">
        <f>'Target schedule'!AE31</f>
        <v>0</v>
      </c>
      <c r="X36" s="131">
        <f t="shared" ref="X36:X40" si="10">SUM(D36,H36,L36,P36,T36)</f>
        <v>0</v>
      </c>
      <c r="Y36" s="109">
        <f t="shared" ref="Y36:Y40" si="11">W36-X36</f>
        <v>0</v>
      </c>
      <c r="Z36" s="45">
        <f t="shared" ref="Z36:Z40" si="12">IFERROR(Y36/W36,0)</f>
        <v>0</v>
      </c>
    </row>
    <row r="37" spans="1:31" x14ac:dyDescent="0.3">
      <c r="B37" s="44" t="str">
        <f>IF('Target schedule'!D32="","",'Target schedule'!D32)</f>
        <v/>
      </c>
      <c r="C37" s="123">
        <f>'Target schedule'!J32</f>
        <v>0</v>
      </c>
      <c r="D37" s="164">
        <f>'2016'!L37</f>
        <v>0</v>
      </c>
      <c r="E37" s="109">
        <f>'2016'!M37</f>
        <v>0</v>
      </c>
      <c r="F37" s="45">
        <f>'2016'!N37</f>
        <v>0</v>
      </c>
      <c r="G37" s="123">
        <f>'Target schedule'!O32</f>
        <v>0</v>
      </c>
      <c r="H37" s="164">
        <f>'2017'!O37</f>
        <v>0</v>
      </c>
      <c r="I37" s="109">
        <f>'2017'!P37</f>
        <v>0</v>
      </c>
      <c r="J37" s="45">
        <f>'2017'!Q37</f>
        <v>0</v>
      </c>
      <c r="K37" s="123">
        <f>'Target schedule'!T32</f>
        <v>0</v>
      </c>
      <c r="L37" s="164">
        <f>'2018'!O37</f>
        <v>0</v>
      </c>
      <c r="M37" s="109">
        <f>'2018'!P37</f>
        <v>0</v>
      </c>
      <c r="N37" s="45">
        <f>'2018'!Q37</f>
        <v>0</v>
      </c>
      <c r="O37" s="123">
        <f>'Target schedule'!Y32</f>
        <v>0</v>
      </c>
      <c r="P37" s="164">
        <f>'2019'!O37</f>
        <v>0</v>
      </c>
      <c r="Q37" s="109">
        <f>'2019'!P37</f>
        <v>0</v>
      </c>
      <c r="R37" s="45">
        <f>'2019'!Q37</f>
        <v>0</v>
      </c>
      <c r="S37" s="123">
        <f>'Target schedule'!AD32</f>
        <v>0</v>
      </c>
      <c r="T37" s="164">
        <f>'2020'!O37</f>
        <v>0</v>
      </c>
      <c r="U37" s="109">
        <f>'2020'!P37</f>
        <v>0</v>
      </c>
      <c r="V37" s="45">
        <f>'2020'!Q37</f>
        <v>0</v>
      </c>
      <c r="W37" s="123">
        <f>'Target schedule'!AE32</f>
        <v>0</v>
      </c>
      <c r="X37" s="131">
        <f t="shared" si="10"/>
        <v>0</v>
      </c>
      <c r="Y37" s="109">
        <f t="shared" si="11"/>
        <v>0</v>
      </c>
      <c r="Z37" s="45">
        <f t="shared" si="12"/>
        <v>0</v>
      </c>
    </row>
    <row r="38" spans="1:31" x14ac:dyDescent="0.3">
      <c r="B38" s="44" t="str">
        <f>IF('Target schedule'!D33="","",'Target schedule'!D33)</f>
        <v/>
      </c>
      <c r="C38" s="123">
        <f>'Target schedule'!J33</f>
        <v>0</v>
      </c>
      <c r="D38" s="164">
        <f>'2016'!L38</f>
        <v>0</v>
      </c>
      <c r="E38" s="109">
        <f>'2016'!M38</f>
        <v>0</v>
      </c>
      <c r="F38" s="45">
        <f>'2016'!N38</f>
        <v>0</v>
      </c>
      <c r="G38" s="123">
        <f>'Target schedule'!O33</f>
        <v>0</v>
      </c>
      <c r="H38" s="164">
        <f>'2017'!O38</f>
        <v>0</v>
      </c>
      <c r="I38" s="109">
        <f>'2017'!P38</f>
        <v>0</v>
      </c>
      <c r="J38" s="45">
        <f>'2017'!Q38</f>
        <v>0</v>
      </c>
      <c r="K38" s="123">
        <f>'Target schedule'!T33</f>
        <v>0</v>
      </c>
      <c r="L38" s="164">
        <f>'2018'!O38</f>
        <v>0</v>
      </c>
      <c r="M38" s="109">
        <f>'2018'!P38</f>
        <v>0</v>
      </c>
      <c r="N38" s="45">
        <f>'2018'!Q38</f>
        <v>0</v>
      </c>
      <c r="O38" s="123">
        <f>'Target schedule'!Y33</f>
        <v>0</v>
      </c>
      <c r="P38" s="164">
        <f>'2019'!O38</f>
        <v>0</v>
      </c>
      <c r="Q38" s="109">
        <f>'2019'!P38</f>
        <v>0</v>
      </c>
      <c r="R38" s="45">
        <f>'2019'!Q38</f>
        <v>0</v>
      </c>
      <c r="S38" s="123">
        <f>'Target schedule'!AD33</f>
        <v>0</v>
      </c>
      <c r="T38" s="164">
        <f>'2020'!O38</f>
        <v>0</v>
      </c>
      <c r="U38" s="109">
        <f>'2020'!P38</f>
        <v>0</v>
      </c>
      <c r="V38" s="45">
        <f>'2020'!Q38</f>
        <v>0</v>
      </c>
      <c r="W38" s="123">
        <f>'Target schedule'!AE33</f>
        <v>0</v>
      </c>
      <c r="X38" s="131">
        <f t="shared" si="10"/>
        <v>0</v>
      </c>
      <c r="Y38" s="109">
        <f t="shared" si="11"/>
        <v>0</v>
      </c>
      <c r="Z38" s="45">
        <f t="shared" si="12"/>
        <v>0</v>
      </c>
    </row>
    <row r="39" spans="1:31" x14ac:dyDescent="0.3">
      <c r="B39" s="44" t="str">
        <f>IF('Target schedule'!D34="","",'Target schedule'!D34)</f>
        <v/>
      </c>
      <c r="C39" s="123">
        <f>'Target schedule'!J34</f>
        <v>0</v>
      </c>
      <c r="D39" s="164">
        <f>'2016'!L39</f>
        <v>0</v>
      </c>
      <c r="E39" s="109">
        <f>'2016'!M39</f>
        <v>0</v>
      </c>
      <c r="F39" s="45">
        <f>'2016'!N39</f>
        <v>0</v>
      </c>
      <c r="G39" s="123">
        <f>'Target schedule'!O34</f>
        <v>0</v>
      </c>
      <c r="H39" s="164">
        <f>'2017'!O39</f>
        <v>0</v>
      </c>
      <c r="I39" s="109">
        <f>'2017'!P39</f>
        <v>0</v>
      </c>
      <c r="J39" s="45">
        <f>'2017'!Q39</f>
        <v>0</v>
      </c>
      <c r="K39" s="123">
        <f>'Target schedule'!T34</f>
        <v>0</v>
      </c>
      <c r="L39" s="164">
        <f>'2018'!O39</f>
        <v>0</v>
      </c>
      <c r="M39" s="109">
        <f>'2018'!P39</f>
        <v>0</v>
      </c>
      <c r="N39" s="45">
        <f>'2018'!Q39</f>
        <v>0</v>
      </c>
      <c r="O39" s="123">
        <f>'Target schedule'!Y34</f>
        <v>0</v>
      </c>
      <c r="P39" s="164">
        <f>'2019'!O39</f>
        <v>0</v>
      </c>
      <c r="Q39" s="109">
        <f>'2019'!P39</f>
        <v>0</v>
      </c>
      <c r="R39" s="45">
        <f>'2019'!Q39</f>
        <v>0</v>
      </c>
      <c r="S39" s="123">
        <f>'Target schedule'!AD34</f>
        <v>0</v>
      </c>
      <c r="T39" s="164">
        <f>'2020'!O39</f>
        <v>0</v>
      </c>
      <c r="U39" s="109">
        <f>'2020'!P39</f>
        <v>0</v>
      </c>
      <c r="V39" s="45">
        <f>'2020'!Q39</f>
        <v>0</v>
      </c>
      <c r="W39" s="123">
        <f>'Target schedule'!AE34</f>
        <v>0</v>
      </c>
      <c r="X39" s="131">
        <f t="shared" si="10"/>
        <v>0</v>
      </c>
      <c r="Y39" s="109">
        <f t="shared" si="11"/>
        <v>0</v>
      </c>
      <c r="Z39" s="45">
        <f t="shared" si="12"/>
        <v>0</v>
      </c>
    </row>
    <row r="40" spans="1:31" ht="15.75" customHeight="1" thickBot="1" x14ac:dyDescent="0.35">
      <c r="B40" s="46" t="str">
        <f>IF('Target schedule'!D35="","",'Target schedule'!D35)</f>
        <v/>
      </c>
      <c r="C40" s="124">
        <f>'Target schedule'!J35</f>
        <v>0</v>
      </c>
      <c r="D40" s="165">
        <f>'2016'!L40</f>
        <v>0</v>
      </c>
      <c r="E40" s="112">
        <f>'2016'!M40</f>
        <v>0</v>
      </c>
      <c r="F40" s="47">
        <f>'2016'!N40</f>
        <v>0</v>
      </c>
      <c r="G40" s="124">
        <f>'Target schedule'!O35</f>
        <v>0</v>
      </c>
      <c r="H40" s="165">
        <f>'2017'!O40</f>
        <v>0</v>
      </c>
      <c r="I40" s="112">
        <f>'2017'!P40</f>
        <v>0</v>
      </c>
      <c r="J40" s="47">
        <f>'2017'!Q40</f>
        <v>0</v>
      </c>
      <c r="K40" s="124">
        <f>'Target schedule'!T35</f>
        <v>0</v>
      </c>
      <c r="L40" s="165">
        <f>'2018'!O40</f>
        <v>0</v>
      </c>
      <c r="M40" s="112">
        <f>'2018'!P40</f>
        <v>0</v>
      </c>
      <c r="N40" s="47">
        <f>'2018'!Q40</f>
        <v>0</v>
      </c>
      <c r="O40" s="124">
        <f>'Target schedule'!Y35</f>
        <v>0</v>
      </c>
      <c r="P40" s="165">
        <f>'2019'!O40</f>
        <v>0</v>
      </c>
      <c r="Q40" s="112">
        <f>'2019'!P40</f>
        <v>0</v>
      </c>
      <c r="R40" s="47">
        <f>'2019'!Q40</f>
        <v>0</v>
      </c>
      <c r="S40" s="124">
        <f>'Target schedule'!AD35</f>
        <v>0</v>
      </c>
      <c r="T40" s="165">
        <f>'2020'!O40</f>
        <v>0</v>
      </c>
      <c r="U40" s="112">
        <f>'2020'!P40</f>
        <v>0</v>
      </c>
      <c r="V40" s="47">
        <f>'2020'!Q40</f>
        <v>0</v>
      </c>
      <c r="W40" s="124">
        <f>'Target schedule'!AE35</f>
        <v>0</v>
      </c>
      <c r="X40" s="132">
        <f t="shared" si="10"/>
        <v>0</v>
      </c>
      <c r="Y40" s="112">
        <f t="shared" si="11"/>
        <v>0</v>
      </c>
      <c r="Z40" s="47">
        <f t="shared" si="12"/>
        <v>0</v>
      </c>
    </row>
    <row r="41" spans="1:31" ht="17.25" thickTop="1" thickBot="1" x14ac:dyDescent="0.35">
      <c r="B41"/>
      <c r="C41"/>
      <c r="D41"/>
      <c r="E41"/>
      <c r="F41"/>
      <c r="G41"/>
      <c r="H41"/>
      <c r="I41"/>
      <c r="J41"/>
      <c r="K41"/>
      <c r="L41"/>
      <c r="M41"/>
      <c r="N41"/>
      <c r="O41"/>
      <c r="P41"/>
      <c r="Q41"/>
      <c r="R41"/>
      <c r="S41"/>
      <c r="T41"/>
      <c r="U41"/>
      <c r="V41"/>
      <c r="W41"/>
      <c r="X41"/>
      <c r="Y41"/>
      <c r="Z41"/>
      <c r="AA41"/>
      <c r="AB41"/>
      <c r="AC41"/>
      <c r="AD41"/>
      <c r="AE41"/>
    </row>
    <row r="42" spans="1:31" ht="17.25" customHeight="1" thickTop="1" thickBot="1" x14ac:dyDescent="0.35">
      <c r="C42" s="258">
        <v>2016</v>
      </c>
      <c r="D42" s="259"/>
      <c r="E42" s="259"/>
      <c r="F42" s="260"/>
      <c r="G42" s="258">
        <v>2017</v>
      </c>
      <c r="H42" s="259"/>
      <c r="I42" s="259"/>
      <c r="J42" s="260"/>
      <c r="K42" s="258">
        <v>2018</v>
      </c>
      <c r="L42" s="259"/>
      <c r="M42" s="259"/>
      <c r="N42" s="260"/>
      <c r="O42" s="258">
        <v>2019</v>
      </c>
      <c r="P42" s="259"/>
      <c r="Q42" s="259"/>
      <c r="R42" s="260"/>
      <c r="S42" s="258">
        <v>2020</v>
      </c>
      <c r="T42" s="259"/>
      <c r="U42" s="259"/>
      <c r="V42" s="260"/>
      <c r="W42" s="258" t="s">
        <v>64</v>
      </c>
      <c r="X42" s="259"/>
      <c r="Y42" s="259"/>
      <c r="Z42" s="260"/>
      <c r="AA42"/>
      <c r="AB42"/>
      <c r="AC42"/>
      <c r="AD42"/>
    </row>
    <row r="43" spans="1:31" ht="15.75" customHeight="1" thickTop="1" thickBot="1" x14ac:dyDescent="0.35">
      <c r="B43" s="38" t="s">
        <v>39</v>
      </c>
      <c r="C43" s="79" t="s">
        <v>65</v>
      </c>
      <c r="D43" s="39" t="s">
        <v>48</v>
      </c>
      <c r="E43" s="40" t="s">
        <v>49</v>
      </c>
      <c r="F43" s="41" t="s">
        <v>50</v>
      </c>
      <c r="G43" s="79" t="s">
        <v>65</v>
      </c>
      <c r="H43" s="39" t="s">
        <v>48</v>
      </c>
      <c r="I43" s="40" t="s">
        <v>49</v>
      </c>
      <c r="J43" s="41" t="s">
        <v>50</v>
      </c>
      <c r="K43" s="79" t="s">
        <v>65</v>
      </c>
      <c r="L43" s="39" t="s">
        <v>48</v>
      </c>
      <c r="M43" s="40" t="s">
        <v>49</v>
      </c>
      <c r="N43" s="41" t="s">
        <v>50</v>
      </c>
      <c r="O43" s="79" t="s">
        <v>65</v>
      </c>
      <c r="P43" s="39" t="s">
        <v>48</v>
      </c>
      <c r="Q43" s="40" t="s">
        <v>49</v>
      </c>
      <c r="R43" s="41" t="s">
        <v>50</v>
      </c>
      <c r="S43" s="79" t="s">
        <v>65</v>
      </c>
      <c r="T43" s="39" t="s">
        <v>48</v>
      </c>
      <c r="U43" s="40" t="s">
        <v>49</v>
      </c>
      <c r="V43" s="41" t="s">
        <v>50</v>
      </c>
      <c r="W43" s="79" t="s">
        <v>65</v>
      </c>
      <c r="X43" s="39" t="s">
        <v>48</v>
      </c>
      <c r="Y43" s="40" t="s">
        <v>49</v>
      </c>
      <c r="Z43" s="41" t="s">
        <v>50</v>
      </c>
    </row>
    <row r="44" spans="1:31" ht="15.75" customHeight="1" thickTop="1" x14ac:dyDescent="0.3">
      <c r="B44" s="42" t="str">
        <f>IF('Target schedule'!D37="","",'Target schedule'!D37)</f>
        <v/>
      </c>
      <c r="C44" s="122">
        <f>'Target schedule'!J37</f>
        <v>0</v>
      </c>
      <c r="D44" s="163">
        <f>'2016'!L44</f>
        <v>0</v>
      </c>
      <c r="E44" s="107">
        <f>'2016'!M44</f>
        <v>0</v>
      </c>
      <c r="F44" s="43">
        <f>'2016'!N44</f>
        <v>0</v>
      </c>
      <c r="G44" s="122">
        <f>'Target schedule'!O37</f>
        <v>0</v>
      </c>
      <c r="H44" s="163">
        <f>'2017'!O44</f>
        <v>0</v>
      </c>
      <c r="I44" s="107">
        <f>'2017'!P44</f>
        <v>0</v>
      </c>
      <c r="J44" s="43">
        <f>'2017'!Q44</f>
        <v>0</v>
      </c>
      <c r="K44" s="122">
        <f>'Target schedule'!T37</f>
        <v>0</v>
      </c>
      <c r="L44" s="163">
        <f>'2018'!O44</f>
        <v>0</v>
      </c>
      <c r="M44" s="107">
        <f>'2018'!P44</f>
        <v>0</v>
      </c>
      <c r="N44" s="43">
        <f>'2018'!Q44</f>
        <v>0</v>
      </c>
      <c r="O44" s="122">
        <f>'Target schedule'!Y37</f>
        <v>0</v>
      </c>
      <c r="P44" s="163">
        <f>'2019'!O44</f>
        <v>0</v>
      </c>
      <c r="Q44" s="107">
        <f>'2019'!P44</f>
        <v>0</v>
      </c>
      <c r="R44" s="43">
        <f>'2019'!Q44</f>
        <v>0</v>
      </c>
      <c r="S44" s="122">
        <f>'Target schedule'!AD37</f>
        <v>0</v>
      </c>
      <c r="T44" s="163">
        <f>'2020'!O44</f>
        <v>0</v>
      </c>
      <c r="U44" s="107">
        <f>'2020'!P44</f>
        <v>0</v>
      </c>
      <c r="V44" s="43">
        <f>'2020'!Q44</f>
        <v>0</v>
      </c>
      <c r="W44" s="122">
        <f>'Target schedule'!AE37</f>
        <v>0</v>
      </c>
      <c r="X44" s="125">
        <f>SUM(D44,H44,L44,P44,T44)</f>
        <v>0</v>
      </c>
      <c r="Y44" s="107">
        <f>W44-X44</f>
        <v>0</v>
      </c>
      <c r="Z44" s="43">
        <f>IFERROR(Y44/W44,0)</f>
        <v>0</v>
      </c>
    </row>
    <row r="45" spans="1:31" ht="15.75" customHeight="1" x14ac:dyDescent="0.3">
      <c r="B45" s="44" t="str">
        <f>IF('Target schedule'!D38="","",'Target schedule'!D38)</f>
        <v/>
      </c>
      <c r="C45" s="123">
        <f>'Target schedule'!J38</f>
        <v>0</v>
      </c>
      <c r="D45" s="164">
        <f>'2016'!L45</f>
        <v>0</v>
      </c>
      <c r="E45" s="109">
        <f>'2016'!M45</f>
        <v>0</v>
      </c>
      <c r="F45" s="45">
        <f>'2016'!N45</f>
        <v>0</v>
      </c>
      <c r="G45" s="123">
        <f>'Target schedule'!O38</f>
        <v>0</v>
      </c>
      <c r="H45" s="164">
        <f>'2017'!O45</f>
        <v>0</v>
      </c>
      <c r="I45" s="109">
        <f>'2017'!P45</f>
        <v>0</v>
      </c>
      <c r="J45" s="45">
        <f>'2017'!Q45</f>
        <v>0</v>
      </c>
      <c r="K45" s="123">
        <f>'Target schedule'!T38</f>
        <v>0</v>
      </c>
      <c r="L45" s="164">
        <f>'2018'!O45</f>
        <v>0</v>
      </c>
      <c r="M45" s="109">
        <f>'2018'!P45</f>
        <v>0</v>
      </c>
      <c r="N45" s="45">
        <f>'2018'!Q45</f>
        <v>0</v>
      </c>
      <c r="O45" s="123">
        <f>'Target schedule'!Y38</f>
        <v>0</v>
      </c>
      <c r="P45" s="164">
        <f>'2019'!O45</f>
        <v>0</v>
      </c>
      <c r="Q45" s="109">
        <f>'2019'!P45</f>
        <v>0</v>
      </c>
      <c r="R45" s="45">
        <f>'2019'!Q45</f>
        <v>0</v>
      </c>
      <c r="S45" s="123">
        <f>'Target schedule'!AD38</f>
        <v>0</v>
      </c>
      <c r="T45" s="164">
        <f>'2020'!O45</f>
        <v>0</v>
      </c>
      <c r="U45" s="109">
        <f>'2020'!P45</f>
        <v>0</v>
      </c>
      <c r="V45" s="45">
        <f>'2020'!Q45</f>
        <v>0</v>
      </c>
      <c r="W45" s="123">
        <f>'Target schedule'!AE38</f>
        <v>0</v>
      </c>
      <c r="X45" s="131">
        <f t="shared" ref="X45:X49" si="13">SUM(D45,H45,L45,P45,T45)</f>
        <v>0</v>
      </c>
      <c r="Y45" s="109">
        <f t="shared" ref="Y45:Y49" si="14">W45-X45</f>
        <v>0</v>
      </c>
      <c r="Z45" s="45">
        <f t="shared" ref="Z45:Z49" si="15">IFERROR(Y45/W45,0)</f>
        <v>0</v>
      </c>
    </row>
    <row r="46" spans="1:31" ht="15.75" customHeight="1" x14ac:dyDescent="0.3">
      <c r="B46" s="44" t="str">
        <f>IF('Target schedule'!D39="","",'Target schedule'!D39)</f>
        <v/>
      </c>
      <c r="C46" s="123">
        <f>'Target schedule'!J39</f>
        <v>0</v>
      </c>
      <c r="D46" s="164">
        <f>'2016'!L46</f>
        <v>0</v>
      </c>
      <c r="E46" s="109">
        <f>'2016'!M46</f>
        <v>0</v>
      </c>
      <c r="F46" s="45">
        <f>'2016'!N46</f>
        <v>0</v>
      </c>
      <c r="G46" s="123">
        <f>'Target schedule'!O39</f>
        <v>0</v>
      </c>
      <c r="H46" s="164">
        <f>'2017'!O46</f>
        <v>0</v>
      </c>
      <c r="I46" s="109">
        <f>'2017'!P46</f>
        <v>0</v>
      </c>
      <c r="J46" s="45">
        <f>'2017'!Q46</f>
        <v>0</v>
      </c>
      <c r="K46" s="123">
        <f>'Target schedule'!T39</f>
        <v>0</v>
      </c>
      <c r="L46" s="164">
        <f>'2018'!O46</f>
        <v>0</v>
      </c>
      <c r="M46" s="109">
        <f>'2018'!P46</f>
        <v>0</v>
      </c>
      <c r="N46" s="45">
        <f>'2018'!Q46</f>
        <v>0</v>
      </c>
      <c r="O46" s="123">
        <f>'Target schedule'!Y39</f>
        <v>0</v>
      </c>
      <c r="P46" s="164">
        <f>'2019'!O46</f>
        <v>0</v>
      </c>
      <c r="Q46" s="109">
        <f>'2019'!P46</f>
        <v>0</v>
      </c>
      <c r="R46" s="45">
        <f>'2019'!Q46</f>
        <v>0</v>
      </c>
      <c r="S46" s="123">
        <f>'Target schedule'!AD39</f>
        <v>0</v>
      </c>
      <c r="T46" s="164">
        <f>'2020'!O46</f>
        <v>0</v>
      </c>
      <c r="U46" s="109">
        <f>'2020'!P46</f>
        <v>0</v>
      </c>
      <c r="V46" s="45">
        <f>'2020'!Q46</f>
        <v>0</v>
      </c>
      <c r="W46" s="123">
        <f>'Target schedule'!AE39</f>
        <v>0</v>
      </c>
      <c r="X46" s="131">
        <f t="shared" si="13"/>
        <v>0</v>
      </c>
      <c r="Y46" s="109">
        <f t="shared" si="14"/>
        <v>0</v>
      </c>
      <c r="Z46" s="45">
        <f t="shared" si="15"/>
        <v>0</v>
      </c>
    </row>
    <row r="47" spans="1:31" x14ac:dyDescent="0.3">
      <c r="B47" s="44" t="str">
        <f>IF('Target schedule'!D40="","",'Target schedule'!D40)</f>
        <v/>
      </c>
      <c r="C47" s="123">
        <f>'Target schedule'!J40</f>
        <v>0</v>
      </c>
      <c r="D47" s="164">
        <f>'2016'!L47</f>
        <v>0</v>
      </c>
      <c r="E47" s="109">
        <f>'2016'!M47</f>
        <v>0</v>
      </c>
      <c r="F47" s="45">
        <f>'2016'!N47</f>
        <v>0</v>
      </c>
      <c r="G47" s="123">
        <f>'Target schedule'!O40</f>
        <v>0</v>
      </c>
      <c r="H47" s="164">
        <f>'2017'!O47</f>
        <v>0</v>
      </c>
      <c r="I47" s="109">
        <f>'2017'!P47</f>
        <v>0</v>
      </c>
      <c r="J47" s="45">
        <f>'2017'!Q47</f>
        <v>0</v>
      </c>
      <c r="K47" s="123">
        <f>'Target schedule'!T40</f>
        <v>0</v>
      </c>
      <c r="L47" s="164">
        <f>'2018'!O47</f>
        <v>0</v>
      </c>
      <c r="M47" s="109">
        <f>'2018'!P47</f>
        <v>0</v>
      </c>
      <c r="N47" s="45">
        <f>'2018'!Q47</f>
        <v>0</v>
      </c>
      <c r="O47" s="123">
        <f>'Target schedule'!Y40</f>
        <v>0</v>
      </c>
      <c r="P47" s="164">
        <f>'2019'!O47</f>
        <v>0</v>
      </c>
      <c r="Q47" s="109">
        <f>'2019'!P47</f>
        <v>0</v>
      </c>
      <c r="R47" s="45">
        <f>'2019'!Q47</f>
        <v>0</v>
      </c>
      <c r="S47" s="123">
        <f>'Target schedule'!AD40</f>
        <v>0</v>
      </c>
      <c r="T47" s="164">
        <f>'2020'!O47</f>
        <v>0</v>
      </c>
      <c r="U47" s="109">
        <f>'2020'!P47</f>
        <v>0</v>
      </c>
      <c r="V47" s="45">
        <f>'2020'!Q47</f>
        <v>0</v>
      </c>
      <c r="W47" s="123">
        <f>'Target schedule'!AE40</f>
        <v>0</v>
      </c>
      <c r="X47" s="131">
        <f t="shared" si="13"/>
        <v>0</v>
      </c>
      <c r="Y47" s="109">
        <f t="shared" si="14"/>
        <v>0</v>
      </c>
      <c r="Z47" s="45">
        <f t="shared" si="15"/>
        <v>0</v>
      </c>
    </row>
    <row r="48" spans="1:31" x14ac:dyDescent="0.3">
      <c r="B48" s="44" t="str">
        <f>IF('Target schedule'!D41="","",'Target schedule'!D41)</f>
        <v/>
      </c>
      <c r="C48" s="123">
        <f>'Target schedule'!J41</f>
        <v>0</v>
      </c>
      <c r="D48" s="164">
        <f>'2016'!L48</f>
        <v>0</v>
      </c>
      <c r="E48" s="109">
        <f>'2016'!M48</f>
        <v>0</v>
      </c>
      <c r="F48" s="45">
        <f>'2016'!N48</f>
        <v>0</v>
      </c>
      <c r="G48" s="123">
        <f>'Target schedule'!O41</f>
        <v>0</v>
      </c>
      <c r="H48" s="164">
        <f>'2017'!O48</f>
        <v>0</v>
      </c>
      <c r="I48" s="109">
        <f>'2017'!P48</f>
        <v>0</v>
      </c>
      <c r="J48" s="45">
        <f>'2017'!Q48</f>
        <v>0</v>
      </c>
      <c r="K48" s="123">
        <f>'Target schedule'!T41</f>
        <v>0</v>
      </c>
      <c r="L48" s="164">
        <f>'2018'!O48</f>
        <v>0</v>
      </c>
      <c r="M48" s="109">
        <f>'2018'!P48</f>
        <v>0</v>
      </c>
      <c r="N48" s="45">
        <f>'2018'!Q48</f>
        <v>0</v>
      </c>
      <c r="O48" s="123">
        <f>'Target schedule'!Y41</f>
        <v>0</v>
      </c>
      <c r="P48" s="164">
        <f>'2019'!O48</f>
        <v>0</v>
      </c>
      <c r="Q48" s="109">
        <f>'2019'!P48</f>
        <v>0</v>
      </c>
      <c r="R48" s="45">
        <f>'2019'!Q48</f>
        <v>0</v>
      </c>
      <c r="S48" s="123">
        <f>'Target schedule'!AD41</f>
        <v>0</v>
      </c>
      <c r="T48" s="164">
        <f>'2020'!O48</f>
        <v>0</v>
      </c>
      <c r="U48" s="109">
        <f>'2020'!P48</f>
        <v>0</v>
      </c>
      <c r="V48" s="45">
        <f>'2020'!Q48</f>
        <v>0</v>
      </c>
      <c r="W48" s="123">
        <f>'Target schedule'!AE41</f>
        <v>0</v>
      </c>
      <c r="X48" s="131">
        <f t="shared" si="13"/>
        <v>0</v>
      </c>
      <c r="Y48" s="109">
        <f t="shared" si="14"/>
        <v>0</v>
      </c>
      <c r="Z48" s="45">
        <f t="shared" si="15"/>
        <v>0</v>
      </c>
    </row>
    <row r="49" spans="2:30" ht="15.75" customHeight="1" thickBot="1" x14ac:dyDescent="0.35">
      <c r="B49" s="46" t="str">
        <f>IF('Target schedule'!D42="","",'Target schedule'!D42)</f>
        <v/>
      </c>
      <c r="C49" s="124">
        <f>'Target schedule'!J42</f>
        <v>0</v>
      </c>
      <c r="D49" s="165">
        <f>'2016'!L49</f>
        <v>0</v>
      </c>
      <c r="E49" s="112">
        <f>'2016'!M49</f>
        <v>0</v>
      </c>
      <c r="F49" s="47">
        <f>'2016'!N49</f>
        <v>0</v>
      </c>
      <c r="G49" s="124">
        <f>'Target schedule'!O42</f>
        <v>0</v>
      </c>
      <c r="H49" s="165">
        <f>'2017'!O49</f>
        <v>0</v>
      </c>
      <c r="I49" s="112">
        <f>'2017'!P49</f>
        <v>0</v>
      </c>
      <c r="J49" s="47">
        <f>'2017'!Q49</f>
        <v>0</v>
      </c>
      <c r="K49" s="124">
        <f>'Target schedule'!T42</f>
        <v>0</v>
      </c>
      <c r="L49" s="165">
        <f>'2018'!O49</f>
        <v>0</v>
      </c>
      <c r="M49" s="112">
        <f>'2018'!P49</f>
        <v>0</v>
      </c>
      <c r="N49" s="47">
        <f>'2018'!Q49</f>
        <v>0</v>
      </c>
      <c r="O49" s="124">
        <f>'Target schedule'!Y42</f>
        <v>0</v>
      </c>
      <c r="P49" s="165">
        <f>'2019'!O49</f>
        <v>0</v>
      </c>
      <c r="Q49" s="112">
        <f>'2019'!P49</f>
        <v>0</v>
      </c>
      <c r="R49" s="47">
        <f>'2019'!Q49</f>
        <v>0</v>
      </c>
      <c r="S49" s="124">
        <f>'Target schedule'!AD42</f>
        <v>0</v>
      </c>
      <c r="T49" s="165">
        <f>'2020'!O49</f>
        <v>0</v>
      </c>
      <c r="U49" s="112">
        <f>'2020'!P49</f>
        <v>0</v>
      </c>
      <c r="V49" s="47">
        <f>'2020'!Q49</f>
        <v>0</v>
      </c>
      <c r="W49" s="124">
        <f>'Target schedule'!AE42</f>
        <v>0</v>
      </c>
      <c r="X49" s="132">
        <f t="shared" si="13"/>
        <v>0</v>
      </c>
      <c r="Y49" s="112">
        <f t="shared" si="14"/>
        <v>0</v>
      </c>
      <c r="Z49" s="47">
        <f t="shared" si="15"/>
        <v>0</v>
      </c>
    </row>
    <row r="50" spans="2:30" ht="16.5" thickTop="1" thickBot="1" x14ac:dyDescent="0.35"/>
    <row r="51" spans="2:30" ht="17.25" customHeight="1" thickTop="1" thickBot="1" x14ac:dyDescent="0.35">
      <c r="C51" s="258">
        <v>2016</v>
      </c>
      <c r="D51" s="259"/>
      <c r="E51" s="259"/>
      <c r="F51" s="260"/>
      <c r="G51" s="258">
        <v>2017</v>
      </c>
      <c r="H51" s="259"/>
      <c r="I51" s="259"/>
      <c r="J51" s="260"/>
      <c r="K51" s="258">
        <v>2018</v>
      </c>
      <c r="L51" s="259"/>
      <c r="M51" s="259"/>
      <c r="N51" s="260"/>
      <c r="O51" s="258">
        <v>2019</v>
      </c>
      <c r="P51" s="259"/>
      <c r="Q51" s="259"/>
      <c r="R51" s="260"/>
      <c r="S51" s="258">
        <v>2020</v>
      </c>
      <c r="T51" s="259"/>
      <c r="U51" s="259"/>
      <c r="V51" s="260"/>
      <c r="W51" s="258" t="s">
        <v>64</v>
      </c>
      <c r="X51" s="259"/>
      <c r="Y51" s="259"/>
      <c r="Z51" s="260"/>
      <c r="AA51"/>
      <c r="AB51"/>
      <c r="AC51"/>
      <c r="AD51"/>
    </row>
    <row r="52" spans="2:30" ht="16.5" thickTop="1" thickBot="1" x14ac:dyDescent="0.35">
      <c r="B52" s="38" t="s">
        <v>40</v>
      </c>
      <c r="C52" s="79" t="s">
        <v>65</v>
      </c>
      <c r="D52" s="39" t="s">
        <v>48</v>
      </c>
      <c r="E52" s="40" t="s">
        <v>49</v>
      </c>
      <c r="F52" s="41" t="s">
        <v>50</v>
      </c>
      <c r="G52" s="79" t="s">
        <v>65</v>
      </c>
      <c r="H52" s="39" t="s">
        <v>48</v>
      </c>
      <c r="I52" s="40" t="s">
        <v>49</v>
      </c>
      <c r="J52" s="41" t="s">
        <v>50</v>
      </c>
      <c r="K52" s="79" t="s">
        <v>65</v>
      </c>
      <c r="L52" s="39" t="s">
        <v>48</v>
      </c>
      <c r="M52" s="40" t="s">
        <v>49</v>
      </c>
      <c r="N52" s="41" t="s">
        <v>50</v>
      </c>
      <c r="O52" s="79" t="s">
        <v>65</v>
      </c>
      <c r="P52" s="39" t="s">
        <v>48</v>
      </c>
      <c r="Q52" s="40" t="s">
        <v>49</v>
      </c>
      <c r="R52" s="41" t="s">
        <v>50</v>
      </c>
      <c r="S52" s="79" t="s">
        <v>65</v>
      </c>
      <c r="T52" s="39" t="s">
        <v>48</v>
      </c>
      <c r="U52" s="40" t="s">
        <v>49</v>
      </c>
      <c r="V52" s="41" t="s">
        <v>50</v>
      </c>
      <c r="W52" s="79" t="s">
        <v>65</v>
      </c>
      <c r="X52" s="39" t="s">
        <v>48</v>
      </c>
      <c r="Y52" s="40" t="s">
        <v>49</v>
      </c>
      <c r="Z52" s="41" t="s">
        <v>50</v>
      </c>
    </row>
    <row r="53" spans="2:30" ht="15.75" customHeight="1" thickTop="1" x14ac:dyDescent="0.3">
      <c r="B53" s="42" t="str">
        <f>IF('Target schedule'!D44="","",'Target schedule'!D44)</f>
        <v/>
      </c>
      <c r="C53" s="122">
        <f>'Target schedule'!J44</f>
        <v>0</v>
      </c>
      <c r="D53" s="163">
        <f>'2016'!L53</f>
        <v>0</v>
      </c>
      <c r="E53" s="107">
        <f>'2016'!M53</f>
        <v>0</v>
      </c>
      <c r="F53" s="43">
        <f>'2016'!N53</f>
        <v>0</v>
      </c>
      <c r="G53" s="122">
        <f>'Target schedule'!O44</f>
        <v>0</v>
      </c>
      <c r="H53" s="163">
        <f>'2017'!O53</f>
        <v>0</v>
      </c>
      <c r="I53" s="107">
        <f>'2017'!P53</f>
        <v>0</v>
      </c>
      <c r="J53" s="43">
        <f>'2017'!Q53</f>
        <v>0</v>
      </c>
      <c r="K53" s="122">
        <f>'Target schedule'!T44</f>
        <v>0</v>
      </c>
      <c r="L53" s="163">
        <f>'2018'!O53</f>
        <v>0</v>
      </c>
      <c r="M53" s="107">
        <f>'2018'!P53</f>
        <v>0</v>
      </c>
      <c r="N53" s="43">
        <f>'2018'!Q53</f>
        <v>0</v>
      </c>
      <c r="O53" s="122">
        <f>'Target schedule'!Y44</f>
        <v>0</v>
      </c>
      <c r="P53" s="163">
        <f>'2019'!O53</f>
        <v>0</v>
      </c>
      <c r="Q53" s="107">
        <f>'2019'!P53</f>
        <v>0</v>
      </c>
      <c r="R53" s="43">
        <f>'2019'!Q53</f>
        <v>0</v>
      </c>
      <c r="S53" s="122">
        <f>'Target schedule'!AD44</f>
        <v>0</v>
      </c>
      <c r="T53" s="163">
        <f>'2020'!O53</f>
        <v>0</v>
      </c>
      <c r="U53" s="107">
        <f>'2020'!P53</f>
        <v>0</v>
      </c>
      <c r="V53" s="43">
        <f>'2020'!Q53</f>
        <v>0</v>
      </c>
      <c r="W53" s="122">
        <f>'Target schedule'!AE44</f>
        <v>0</v>
      </c>
      <c r="X53" s="125">
        <f>SUM(D53,H53,L53,P53,T53)</f>
        <v>0</v>
      </c>
      <c r="Y53" s="107">
        <f>W53-X53</f>
        <v>0</v>
      </c>
      <c r="Z53" s="43">
        <f>IFERROR(Y53/W53,0)</f>
        <v>0</v>
      </c>
    </row>
    <row r="54" spans="2:30" ht="15.75" customHeight="1" x14ac:dyDescent="0.3">
      <c r="B54" s="44" t="str">
        <f>IF('Target schedule'!D45="","",'Target schedule'!D45)</f>
        <v/>
      </c>
      <c r="C54" s="123">
        <f>'Target schedule'!J45</f>
        <v>0</v>
      </c>
      <c r="D54" s="164">
        <f>'2016'!L54</f>
        <v>0</v>
      </c>
      <c r="E54" s="109">
        <f>'2016'!M54</f>
        <v>0</v>
      </c>
      <c r="F54" s="45">
        <f>'2016'!N54</f>
        <v>0</v>
      </c>
      <c r="G54" s="123">
        <f>'Target schedule'!O45</f>
        <v>0</v>
      </c>
      <c r="H54" s="164">
        <f>'2017'!O54</f>
        <v>0</v>
      </c>
      <c r="I54" s="109">
        <f>'2017'!P54</f>
        <v>0</v>
      </c>
      <c r="J54" s="45">
        <f>'2017'!Q54</f>
        <v>0</v>
      </c>
      <c r="K54" s="123">
        <f>'Target schedule'!T45</f>
        <v>0</v>
      </c>
      <c r="L54" s="164">
        <f>'2018'!O54</f>
        <v>0</v>
      </c>
      <c r="M54" s="109">
        <f>'2018'!P54</f>
        <v>0</v>
      </c>
      <c r="N54" s="45">
        <f>'2018'!Q54</f>
        <v>0</v>
      </c>
      <c r="O54" s="123">
        <f>'Target schedule'!Y45</f>
        <v>0</v>
      </c>
      <c r="P54" s="164">
        <f>'2019'!O54</f>
        <v>0</v>
      </c>
      <c r="Q54" s="109">
        <f>'2019'!P54</f>
        <v>0</v>
      </c>
      <c r="R54" s="45">
        <f>'2019'!Q54</f>
        <v>0</v>
      </c>
      <c r="S54" s="123">
        <f>'Target schedule'!AD45</f>
        <v>0</v>
      </c>
      <c r="T54" s="164">
        <f>'2020'!O54</f>
        <v>0</v>
      </c>
      <c r="U54" s="109">
        <f>'2020'!P54</f>
        <v>0</v>
      </c>
      <c r="V54" s="45">
        <f>'2020'!Q54</f>
        <v>0</v>
      </c>
      <c r="W54" s="123">
        <f>'Target schedule'!AE45</f>
        <v>0</v>
      </c>
      <c r="X54" s="131">
        <f t="shared" ref="X54:X58" si="16">SUM(D54,H54,L54,P54,T54)</f>
        <v>0</v>
      </c>
      <c r="Y54" s="109">
        <f t="shared" ref="Y54:Y58" si="17">W54-X54</f>
        <v>0</v>
      </c>
      <c r="Z54" s="45">
        <f t="shared" ref="Z54:Z58" si="18">IFERROR(Y54/W54,0)</f>
        <v>0</v>
      </c>
    </row>
    <row r="55" spans="2:30" ht="15.75" customHeight="1" x14ac:dyDescent="0.3">
      <c r="B55" s="44" t="str">
        <f>IF('Target schedule'!D46="","",'Target schedule'!D46)</f>
        <v/>
      </c>
      <c r="C55" s="123">
        <f>'Target schedule'!J46</f>
        <v>0</v>
      </c>
      <c r="D55" s="164">
        <f>'2016'!L55</f>
        <v>0</v>
      </c>
      <c r="E55" s="109">
        <f>'2016'!M55</f>
        <v>0</v>
      </c>
      <c r="F55" s="45">
        <f>'2016'!N55</f>
        <v>0</v>
      </c>
      <c r="G55" s="123">
        <f>'Target schedule'!O46</f>
        <v>0</v>
      </c>
      <c r="H55" s="164">
        <f>'2017'!O55</f>
        <v>0</v>
      </c>
      <c r="I55" s="109">
        <f>'2017'!P55</f>
        <v>0</v>
      </c>
      <c r="J55" s="45">
        <f>'2017'!Q55</f>
        <v>0</v>
      </c>
      <c r="K55" s="123">
        <f>'Target schedule'!T46</f>
        <v>0</v>
      </c>
      <c r="L55" s="164">
        <f>'2018'!O55</f>
        <v>0</v>
      </c>
      <c r="M55" s="109">
        <f>'2018'!P55</f>
        <v>0</v>
      </c>
      <c r="N55" s="45">
        <f>'2018'!Q55</f>
        <v>0</v>
      </c>
      <c r="O55" s="123">
        <f>'Target schedule'!Y46</f>
        <v>0</v>
      </c>
      <c r="P55" s="164">
        <f>'2019'!O55</f>
        <v>0</v>
      </c>
      <c r="Q55" s="109">
        <f>'2019'!P55</f>
        <v>0</v>
      </c>
      <c r="R55" s="45">
        <f>'2019'!Q55</f>
        <v>0</v>
      </c>
      <c r="S55" s="123">
        <f>'Target schedule'!AD46</f>
        <v>0</v>
      </c>
      <c r="T55" s="164">
        <f>'2020'!O55</f>
        <v>0</v>
      </c>
      <c r="U55" s="109">
        <f>'2020'!P55</f>
        <v>0</v>
      </c>
      <c r="V55" s="45">
        <f>'2020'!Q55</f>
        <v>0</v>
      </c>
      <c r="W55" s="123">
        <f>'Target schedule'!AE46</f>
        <v>0</v>
      </c>
      <c r="X55" s="131">
        <f t="shared" si="16"/>
        <v>0</v>
      </c>
      <c r="Y55" s="109">
        <f t="shared" si="17"/>
        <v>0</v>
      </c>
      <c r="Z55" s="45">
        <f t="shared" si="18"/>
        <v>0</v>
      </c>
    </row>
    <row r="56" spans="2:30" x14ac:dyDescent="0.3">
      <c r="B56" s="44" t="str">
        <f>IF('Target schedule'!D47="","",'Target schedule'!D47)</f>
        <v/>
      </c>
      <c r="C56" s="123">
        <f>'Target schedule'!J47</f>
        <v>0</v>
      </c>
      <c r="D56" s="164">
        <f>'2016'!L56</f>
        <v>0</v>
      </c>
      <c r="E56" s="109">
        <f>'2016'!M56</f>
        <v>0</v>
      </c>
      <c r="F56" s="45">
        <f>'2016'!N56</f>
        <v>0</v>
      </c>
      <c r="G56" s="123">
        <f>'Target schedule'!O47</f>
        <v>0</v>
      </c>
      <c r="H56" s="164">
        <f>'2017'!O56</f>
        <v>0</v>
      </c>
      <c r="I56" s="109">
        <f>'2017'!P56</f>
        <v>0</v>
      </c>
      <c r="J56" s="45">
        <f>'2017'!Q56</f>
        <v>0</v>
      </c>
      <c r="K56" s="123">
        <f>'Target schedule'!T47</f>
        <v>0</v>
      </c>
      <c r="L56" s="164">
        <f>'2018'!O56</f>
        <v>0</v>
      </c>
      <c r="M56" s="109">
        <f>'2018'!P56</f>
        <v>0</v>
      </c>
      <c r="N56" s="45">
        <f>'2018'!Q56</f>
        <v>0</v>
      </c>
      <c r="O56" s="123">
        <f>'Target schedule'!Y47</f>
        <v>0</v>
      </c>
      <c r="P56" s="164">
        <f>'2019'!O56</f>
        <v>0</v>
      </c>
      <c r="Q56" s="109">
        <f>'2019'!P56</f>
        <v>0</v>
      </c>
      <c r="R56" s="45">
        <f>'2019'!Q56</f>
        <v>0</v>
      </c>
      <c r="S56" s="123">
        <f>'Target schedule'!AD47</f>
        <v>0</v>
      </c>
      <c r="T56" s="164">
        <f>'2020'!O56</f>
        <v>0</v>
      </c>
      <c r="U56" s="109">
        <f>'2020'!P56</f>
        <v>0</v>
      </c>
      <c r="V56" s="45">
        <f>'2020'!Q56</f>
        <v>0</v>
      </c>
      <c r="W56" s="123">
        <f>'Target schedule'!AE47</f>
        <v>0</v>
      </c>
      <c r="X56" s="131">
        <f t="shared" si="16"/>
        <v>0</v>
      </c>
      <c r="Y56" s="109">
        <f t="shared" si="17"/>
        <v>0</v>
      </c>
      <c r="Z56" s="45">
        <f t="shared" si="18"/>
        <v>0</v>
      </c>
    </row>
    <row r="57" spans="2:30" x14ac:dyDescent="0.3">
      <c r="B57" s="44" t="str">
        <f>IF('Target schedule'!D48="","",'Target schedule'!D48)</f>
        <v/>
      </c>
      <c r="C57" s="123">
        <f>'Target schedule'!J48</f>
        <v>0</v>
      </c>
      <c r="D57" s="164">
        <f>'2016'!L57</f>
        <v>0</v>
      </c>
      <c r="E57" s="109">
        <f>'2016'!M57</f>
        <v>0</v>
      </c>
      <c r="F57" s="45">
        <f>'2016'!N57</f>
        <v>0</v>
      </c>
      <c r="G57" s="123">
        <f>'Target schedule'!O48</f>
        <v>0</v>
      </c>
      <c r="H57" s="164">
        <f>'2017'!O57</f>
        <v>0</v>
      </c>
      <c r="I57" s="109">
        <f>'2017'!P57</f>
        <v>0</v>
      </c>
      <c r="J57" s="45">
        <f>'2017'!Q57</f>
        <v>0</v>
      </c>
      <c r="K57" s="123">
        <f>'Target schedule'!T48</f>
        <v>0</v>
      </c>
      <c r="L57" s="164">
        <f>'2018'!O57</f>
        <v>0</v>
      </c>
      <c r="M57" s="109">
        <f>'2018'!P57</f>
        <v>0</v>
      </c>
      <c r="N57" s="45">
        <f>'2018'!Q57</f>
        <v>0</v>
      </c>
      <c r="O57" s="123">
        <f>'Target schedule'!Y48</f>
        <v>0</v>
      </c>
      <c r="P57" s="164">
        <f>'2019'!O57</f>
        <v>0</v>
      </c>
      <c r="Q57" s="109">
        <f>'2019'!P57</f>
        <v>0</v>
      </c>
      <c r="R57" s="45">
        <f>'2019'!Q57</f>
        <v>0</v>
      </c>
      <c r="S57" s="123">
        <f>'Target schedule'!AD48</f>
        <v>0</v>
      </c>
      <c r="T57" s="164">
        <f>'2020'!O57</f>
        <v>0</v>
      </c>
      <c r="U57" s="109">
        <f>'2020'!P57</f>
        <v>0</v>
      </c>
      <c r="V57" s="45">
        <f>'2020'!Q57</f>
        <v>0</v>
      </c>
      <c r="W57" s="123">
        <f>'Target schedule'!AE48</f>
        <v>0</v>
      </c>
      <c r="X57" s="131">
        <f t="shared" si="16"/>
        <v>0</v>
      </c>
      <c r="Y57" s="109">
        <f t="shared" si="17"/>
        <v>0</v>
      </c>
      <c r="Z57" s="45">
        <f t="shared" si="18"/>
        <v>0</v>
      </c>
    </row>
    <row r="58" spans="2:30" ht="15.75" customHeight="1" thickBot="1" x14ac:dyDescent="0.35">
      <c r="B58" s="46" t="str">
        <f>IF('Target schedule'!D49="","",'Target schedule'!D49)</f>
        <v/>
      </c>
      <c r="C58" s="124">
        <f>'Target schedule'!J49</f>
        <v>0</v>
      </c>
      <c r="D58" s="165">
        <f>'2016'!L58</f>
        <v>0</v>
      </c>
      <c r="E58" s="112">
        <f>'2016'!M58</f>
        <v>0</v>
      </c>
      <c r="F58" s="47">
        <f>'2016'!N58</f>
        <v>0</v>
      </c>
      <c r="G58" s="124">
        <f>'Target schedule'!O49</f>
        <v>0</v>
      </c>
      <c r="H58" s="165">
        <f>'2017'!O58</f>
        <v>0</v>
      </c>
      <c r="I58" s="112">
        <f>'2017'!P58</f>
        <v>0</v>
      </c>
      <c r="J58" s="47">
        <f>'2017'!Q58</f>
        <v>0</v>
      </c>
      <c r="K58" s="124">
        <f>'Target schedule'!T49</f>
        <v>0</v>
      </c>
      <c r="L58" s="165">
        <f>'2018'!O58</f>
        <v>0</v>
      </c>
      <c r="M58" s="112">
        <f>'2018'!P58</f>
        <v>0</v>
      </c>
      <c r="N58" s="47">
        <f>'2018'!Q58</f>
        <v>0</v>
      </c>
      <c r="O58" s="124">
        <f>'Target schedule'!Y49</f>
        <v>0</v>
      </c>
      <c r="P58" s="165">
        <f>'2019'!O58</f>
        <v>0</v>
      </c>
      <c r="Q58" s="112">
        <f>'2019'!P58</f>
        <v>0</v>
      </c>
      <c r="R58" s="47">
        <f>'2019'!Q58</f>
        <v>0</v>
      </c>
      <c r="S58" s="124">
        <f>'Target schedule'!AD49</f>
        <v>0</v>
      </c>
      <c r="T58" s="165">
        <f>'2020'!O58</f>
        <v>0</v>
      </c>
      <c r="U58" s="112">
        <f>'2020'!P58</f>
        <v>0</v>
      </c>
      <c r="V58" s="47">
        <f>'2020'!Q58</f>
        <v>0</v>
      </c>
      <c r="W58" s="124">
        <f>'Target schedule'!AE49</f>
        <v>0</v>
      </c>
      <c r="X58" s="132">
        <f t="shared" si="16"/>
        <v>0</v>
      </c>
      <c r="Y58" s="112">
        <f t="shared" si="17"/>
        <v>0</v>
      </c>
      <c r="Z58" s="47">
        <f t="shared" si="18"/>
        <v>0</v>
      </c>
    </row>
    <row r="59" spans="2:30" ht="16.5" thickTop="1" thickBot="1" x14ac:dyDescent="0.35"/>
    <row r="60" spans="2:30" ht="17.25" customHeight="1" thickTop="1" thickBot="1" x14ac:dyDescent="0.35">
      <c r="C60" s="258">
        <v>2016</v>
      </c>
      <c r="D60" s="259"/>
      <c r="E60" s="259"/>
      <c r="F60" s="260"/>
      <c r="G60" s="258">
        <v>2017</v>
      </c>
      <c r="H60" s="259"/>
      <c r="I60" s="259"/>
      <c r="J60" s="260"/>
      <c r="K60" s="258">
        <v>2018</v>
      </c>
      <c r="L60" s="259"/>
      <c r="M60" s="259"/>
      <c r="N60" s="260"/>
      <c r="O60" s="258">
        <v>2019</v>
      </c>
      <c r="P60" s="259"/>
      <c r="Q60" s="259"/>
      <c r="R60" s="260"/>
      <c r="S60" s="258">
        <v>2020</v>
      </c>
      <c r="T60" s="259"/>
      <c r="U60" s="259"/>
      <c r="V60" s="260"/>
      <c r="W60" s="258" t="s">
        <v>64</v>
      </c>
      <c r="X60" s="259"/>
      <c r="Y60" s="259"/>
      <c r="Z60" s="260"/>
      <c r="AA60"/>
      <c r="AB60"/>
      <c r="AC60"/>
      <c r="AD60"/>
    </row>
    <row r="61" spans="2:30" ht="16.5" thickTop="1" thickBot="1" x14ac:dyDescent="0.35">
      <c r="B61" s="38" t="s">
        <v>41</v>
      </c>
      <c r="C61" s="79" t="s">
        <v>65</v>
      </c>
      <c r="D61" s="39" t="s">
        <v>48</v>
      </c>
      <c r="E61" s="40" t="s">
        <v>49</v>
      </c>
      <c r="F61" s="41" t="s">
        <v>50</v>
      </c>
      <c r="G61" s="79" t="s">
        <v>65</v>
      </c>
      <c r="H61" s="39" t="s">
        <v>48</v>
      </c>
      <c r="I61" s="40" t="s">
        <v>49</v>
      </c>
      <c r="J61" s="41" t="s">
        <v>50</v>
      </c>
      <c r="K61" s="79" t="s">
        <v>65</v>
      </c>
      <c r="L61" s="39" t="s">
        <v>48</v>
      </c>
      <c r="M61" s="40" t="s">
        <v>49</v>
      </c>
      <c r="N61" s="41" t="s">
        <v>50</v>
      </c>
      <c r="O61" s="79" t="s">
        <v>65</v>
      </c>
      <c r="P61" s="39" t="s">
        <v>48</v>
      </c>
      <c r="Q61" s="40" t="s">
        <v>49</v>
      </c>
      <c r="R61" s="41" t="s">
        <v>50</v>
      </c>
      <c r="S61" s="79" t="s">
        <v>65</v>
      </c>
      <c r="T61" s="39" t="s">
        <v>48</v>
      </c>
      <c r="U61" s="40" t="s">
        <v>49</v>
      </c>
      <c r="V61" s="41" t="s">
        <v>50</v>
      </c>
      <c r="W61" s="79" t="s">
        <v>65</v>
      </c>
      <c r="X61" s="39" t="s">
        <v>48</v>
      </c>
      <c r="Y61" s="40" t="s">
        <v>49</v>
      </c>
      <c r="Z61" s="41" t="s">
        <v>50</v>
      </c>
    </row>
    <row r="62" spans="2:30" ht="15.75" customHeight="1" thickTop="1" x14ac:dyDescent="0.3">
      <c r="B62" s="42" t="str">
        <f>IF('Target schedule'!D51="","",'Target schedule'!D51)</f>
        <v/>
      </c>
      <c r="C62" s="122">
        <f>'Target schedule'!J51</f>
        <v>0</v>
      </c>
      <c r="D62" s="163">
        <f>'2016'!L62</f>
        <v>0</v>
      </c>
      <c r="E62" s="107">
        <f>'2016'!M62</f>
        <v>0</v>
      </c>
      <c r="F62" s="43">
        <f>'2016'!N62</f>
        <v>0</v>
      </c>
      <c r="G62" s="122">
        <f>'Target schedule'!O51</f>
        <v>0</v>
      </c>
      <c r="H62" s="163">
        <f>'2017'!O62</f>
        <v>0</v>
      </c>
      <c r="I62" s="107">
        <f>'2017'!P62</f>
        <v>0</v>
      </c>
      <c r="J62" s="43">
        <f>'2017'!Q62</f>
        <v>0</v>
      </c>
      <c r="K62" s="122">
        <f>'Target schedule'!T51</f>
        <v>0</v>
      </c>
      <c r="L62" s="163">
        <f>'2018'!O62</f>
        <v>0</v>
      </c>
      <c r="M62" s="107">
        <f>'2018'!P62</f>
        <v>0</v>
      </c>
      <c r="N62" s="43">
        <f>'2018'!Q62</f>
        <v>0</v>
      </c>
      <c r="O62" s="122">
        <f>'Target schedule'!Y51</f>
        <v>0</v>
      </c>
      <c r="P62" s="163">
        <f>'2019'!O62</f>
        <v>0</v>
      </c>
      <c r="Q62" s="107">
        <f>'2019'!P62</f>
        <v>0</v>
      </c>
      <c r="R62" s="43">
        <f>'2019'!Q62</f>
        <v>0</v>
      </c>
      <c r="S62" s="122">
        <f>'Target schedule'!AD51</f>
        <v>0</v>
      </c>
      <c r="T62" s="163">
        <f>'2020'!O62</f>
        <v>0</v>
      </c>
      <c r="U62" s="107">
        <f>'2020'!P62</f>
        <v>0</v>
      </c>
      <c r="V62" s="43">
        <f>'2020'!Q62</f>
        <v>0</v>
      </c>
      <c r="W62" s="122">
        <f>'Target schedule'!AE51</f>
        <v>0</v>
      </c>
      <c r="X62" s="125">
        <f>SUM(D62,H62,L62,P62,T62)</f>
        <v>0</v>
      </c>
      <c r="Y62" s="107">
        <f>W62-X62</f>
        <v>0</v>
      </c>
      <c r="Z62" s="43">
        <f>IFERROR(Y62/W62,0)</f>
        <v>0</v>
      </c>
    </row>
    <row r="63" spans="2:30" x14ac:dyDescent="0.3">
      <c r="B63" s="44" t="str">
        <f>IF('Target schedule'!D52="","",'Target schedule'!D52)</f>
        <v/>
      </c>
      <c r="C63" s="123">
        <f>'Target schedule'!J52</f>
        <v>0</v>
      </c>
      <c r="D63" s="164">
        <f>'2016'!L63</f>
        <v>0</v>
      </c>
      <c r="E63" s="109">
        <f>'2016'!M63</f>
        <v>0</v>
      </c>
      <c r="F63" s="45">
        <f>'2016'!N63</f>
        <v>0</v>
      </c>
      <c r="G63" s="123">
        <f>'Target schedule'!O52</f>
        <v>0</v>
      </c>
      <c r="H63" s="164">
        <f>'2017'!O63</f>
        <v>0</v>
      </c>
      <c r="I63" s="109">
        <f>'2017'!P63</f>
        <v>0</v>
      </c>
      <c r="J63" s="45">
        <f>'2017'!Q63</f>
        <v>0</v>
      </c>
      <c r="K63" s="123">
        <f>'Target schedule'!T52</f>
        <v>0</v>
      </c>
      <c r="L63" s="164">
        <f>'2018'!O63</f>
        <v>0</v>
      </c>
      <c r="M63" s="109">
        <f>'2018'!P63</f>
        <v>0</v>
      </c>
      <c r="N63" s="45">
        <f>'2018'!Q63</f>
        <v>0</v>
      </c>
      <c r="O63" s="123">
        <f>'Target schedule'!Y52</f>
        <v>0</v>
      </c>
      <c r="P63" s="164">
        <f>'2019'!O63</f>
        <v>0</v>
      </c>
      <c r="Q63" s="109">
        <f>'2019'!P63</f>
        <v>0</v>
      </c>
      <c r="R63" s="45">
        <f>'2019'!Q63</f>
        <v>0</v>
      </c>
      <c r="S63" s="123">
        <f>'Target schedule'!AD52</f>
        <v>0</v>
      </c>
      <c r="T63" s="164">
        <f>'2020'!O63</f>
        <v>0</v>
      </c>
      <c r="U63" s="109">
        <f>'2020'!P63</f>
        <v>0</v>
      </c>
      <c r="V63" s="45">
        <f>'2020'!Q63</f>
        <v>0</v>
      </c>
      <c r="W63" s="123">
        <f>'Target schedule'!AE52</f>
        <v>0</v>
      </c>
      <c r="X63" s="126">
        <f t="shared" ref="X63:X67" si="19">SUM(D63,H63,L63,P63,T63)</f>
        <v>0</v>
      </c>
      <c r="Y63" s="109">
        <f t="shared" ref="Y63:Y67" si="20">W63-X63</f>
        <v>0</v>
      </c>
      <c r="Z63" s="45">
        <f t="shared" ref="Z63:Z67" si="21">IFERROR(Y63/W63,0)</f>
        <v>0</v>
      </c>
    </row>
    <row r="64" spans="2:30" x14ac:dyDescent="0.3">
      <c r="B64" s="44" t="str">
        <f>IF('Target schedule'!D53="","",'Target schedule'!D53)</f>
        <v/>
      </c>
      <c r="C64" s="123">
        <f>'Target schedule'!J53</f>
        <v>0</v>
      </c>
      <c r="D64" s="164">
        <f>'2016'!L64</f>
        <v>0</v>
      </c>
      <c r="E64" s="109">
        <f>'2016'!M64</f>
        <v>0</v>
      </c>
      <c r="F64" s="45">
        <f>'2016'!N64</f>
        <v>0</v>
      </c>
      <c r="G64" s="123">
        <f>'Target schedule'!O53</f>
        <v>0</v>
      </c>
      <c r="H64" s="164">
        <f>'2017'!O64</f>
        <v>0</v>
      </c>
      <c r="I64" s="109">
        <f>'2017'!P64</f>
        <v>0</v>
      </c>
      <c r="J64" s="45">
        <f>'2017'!Q64</f>
        <v>0</v>
      </c>
      <c r="K64" s="123">
        <f>'Target schedule'!T53</f>
        <v>0</v>
      </c>
      <c r="L64" s="164">
        <f>'2018'!O64</f>
        <v>0</v>
      </c>
      <c r="M64" s="109">
        <f>'2018'!P64</f>
        <v>0</v>
      </c>
      <c r="N64" s="45">
        <f>'2018'!Q64</f>
        <v>0</v>
      </c>
      <c r="O64" s="123">
        <f>'Target schedule'!Y53</f>
        <v>0</v>
      </c>
      <c r="P64" s="164">
        <f>'2019'!O64</f>
        <v>0</v>
      </c>
      <c r="Q64" s="109">
        <f>'2019'!P64</f>
        <v>0</v>
      </c>
      <c r="R64" s="45">
        <f>'2019'!Q64</f>
        <v>0</v>
      </c>
      <c r="S64" s="123">
        <f>'Target schedule'!AD53</f>
        <v>0</v>
      </c>
      <c r="T64" s="164">
        <f>'2020'!O64</f>
        <v>0</v>
      </c>
      <c r="U64" s="109">
        <f>'2020'!P64</f>
        <v>0</v>
      </c>
      <c r="V64" s="45">
        <f>'2020'!Q64</f>
        <v>0</v>
      </c>
      <c r="W64" s="123">
        <f>'Target schedule'!AE53</f>
        <v>0</v>
      </c>
      <c r="X64" s="126">
        <f t="shared" si="19"/>
        <v>0</v>
      </c>
      <c r="Y64" s="109">
        <f t="shared" si="20"/>
        <v>0</v>
      </c>
      <c r="Z64" s="45">
        <f t="shared" si="21"/>
        <v>0</v>
      </c>
    </row>
    <row r="65" spans="2:26" x14ac:dyDescent="0.3">
      <c r="B65" s="44" t="str">
        <f>IF('Target schedule'!D54="","",'Target schedule'!D54)</f>
        <v/>
      </c>
      <c r="C65" s="123">
        <f>'Target schedule'!J54</f>
        <v>0</v>
      </c>
      <c r="D65" s="164">
        <f>'2016'!L65</f>
        <v>0</v>
      </c>
      <c r="E65" s="109">
        <f>'2016'!M65</f>
        <v>0</v>
      </c>
      <c r="F65" s="45">
        <f>'2016'!N65</f>
        <v>0</v>
      </c>
      <c r="G65" s="123">
        <f>'Target schedule'!O54</f>
        <v>0</v>
      </c>
      <c r="H65" s="164">
        <f>'2017'!O65</f>
        <v>0</v>
      </c>
      <c r="I65" s="109">
        <f>'2017'!P65</f>
        <v>0</v>
      </c>
      <c r="J65" s="45">
        <f>'2017'!Q65</f>
        <v>0</v>
      </c>
      <c r="K65" s="123">
        <f>'Target schedule'!T54</f>
        <v>0</v>
      </c>
      <c r="L65" s="164">
        <f>'2018'!O65</f>
        <v>0</v>
      </c>
      <c r="M65" s="109">
        <f>'2018'!P65</f>
        <v>0</v>
      </c>
      <c r="N65" s="45">
        <f>'2018'!Q65</f>
        <v>0</v>
      </c>
      <c r="O65" s="123">
        <f>'Target schedule'!Y54</f>
        <v>0</v>
      </c>
      <c r="P65" s="164">
        <f>'2019'!O65</f>
        <v>0</v>
      </c>
      <c r="Q65" s="109">
        <f>'2019'!P65</f>
        <v>0</v>
      </c>
      <c r="R65" s="45">
        <f>'2019'!Q65</f>
        <v>0</v>
      </c>
      <c r="S65" s="123">
        <f>'Target schedule'!AD54</f>
        <v>0</v>
      </c>
      <c r="T65" s="164">
        <f>'2020'!O65</f>
        <v>0</v>
      </c>
      <c r="U65" s="109">
        <f>'2020'!P65</f>
        <v>0</v>
      </c>
      <c r="V65" s="45">
        <f>'2020'!Q65</f>
        <v>0</v>
      </c>
      <c r="W65" s="123">
        <f>'Target schedule'!AE54</f>
        <v>0</v>
      </c>
      <c r="X65" s="126">
        <f t="shared" si="19"/>
        <v>0</v>
      </c>
      <c r="Y65" s="109">
        <f t="shared" si="20"/>
        <v>0</v>
      </c>
      <c r="Z65" s="45">
        <f t="shared" si="21"/>
        <v>0</v>
      </c>
    </row>
    <row r="66" spans="2:26" x14ac:dyDescent="0.3">
      <c r="B66" s="44" t="str">
        <f>IF('Target schedule'!D55="","",'Target schedule'!D55)</f>
        <v/>
      </c>
      <c r="C66" s="123">
        <f>'Target schedule'!J55</f>
        <v>0</v>
      </c>
      <c r="D66" s="164">
        <f>'2016'!L66</f>
        <v>0</v>
      </c>
      <c r="E66" s="109">
        <f>'2016'!M66</f>
        <v>0</v>
      </c>
      <c r="F66" s="45">
        <f>'2016'!N66</f>
        <v>0</v>
      </c>
      <c r="G66" s="123">
        <f>'Target schedule'!O55</f>
        <v>0</v>
      </c>
      <c r="H66" s="164">
        <f>'2017'!O66</f>
        <v>0</v>
      </c>
      <c r="I66" s="109">
        <f>'2017'!P66</f>
        <v>0</v>
      </c>
      <c r="J66" s="45">
        <f>'2017'!Q66</f>
        <v>0</v>
      </c>
      <c r="K66" s="123">
        <f>'Target schedule'!T55</f>
        <v>0</v>
      </c>
      <c r="L66" s="164">
        <f>'2018'!O66</f>
        <v>0</v>
      </c>
      <c r="M66" s="109">
        <f>'2018'!P66</f>
        <v>0</v>
      </c>
      <c r="N66" s="45">
        <f>'2018'!Q66</f>
        <v>0</v>
      </c>
      <c r="O66" s="123">
        <f>'Target schedule'!Y55</f>
        <v>0</v>
      </c>
      <c r="P66" s="164">
        <f>'2019'!O66</f>
        <v>0</v>
      </c>
      <c r="Q66" s="109">
        <f>'2019'!P66</f>
        <v>0</v>
      </c>
      <c r="R66" s="45">
        <f>'2019'!Q66</f>
        <v>0</v>
      </c>
      <c r="S66" s="123">
        <f>'Target schedule'!AD55</f>
        <v>0</v>
      </c>
      <c r="T66" s="164">
        <f>'2020'!O66</f>
        <v>0</v>
      </c>
      <c r="U66" s="109">
        <f>'2020'!P66</f>
        <v>0</v>
      </c>
      <c r="V66" s="45">
        <f>'2020'!Q66</f>
        <v>0</v>
      </c>
      <c r="W66" s="123">
        <f>'Target schedule'!AE55</f>
        <v>0</v>
      </c>
      <c r="X66" s="126">
        <f t="shared" si="19"/>
        <v>0</v>
      </c>
      <c r="Y66" s="109">
        <f t="shared" si="20"/>
        <v>0</v>
      </c>
      <c r="Z66" s="45">
        <f t="shared" si="21"/>
        <v>0</v>
      </c>
    </row>
    <row r="67" spans="2:26" ht="15.75" customHeight="1" thickBot="1" x14ac:dyDescent="0.35">
      <c r="B67" s="46" t="str">
        <f>IF('Target schedule'!D56="","",'Target schedule'!D56)</f>
        <v/>
      </c>
      <c r="C67" s="124">
        <f>'Target schedule'!J56</f>
        <v>0</v>
      </c>
      <c r="D67" s="165">
        <f>'2016'!L67</f>
        <v>0</v>
      </c>
      <c r="E67" s="112">
        <f>'2016'!M67</f>
        <v>0</v>
      </c>
      <c r="F67" s="47">
        <f>'2016'!N67</f>
        <v>0</v>
      </c>
      <c r="G67" s="124">
        <f>'Target schedule'!O56</f>
        <v>0</v>
      </c>
      <c r="H67" s="165">
        <f>'2017'!O67</f>
        <v>0</v>
      </c>
      <c r="I67" s="112">
        <f>'2017'!P67</f>
        <v>0</v>
      </c>
      <c r="J67" s="47">
        <f>'2017'!Q67</f>
        <v>0</v>
      </c>
      <c r="K67" s="124">
        <f>'Target schedule'!T56</f>
        <v>0</v>
      </c>
      <c r="L67" s="165">
        <f>'2018'!O67</f>
        <v>0</v>
      </c>
      <c r="M67" s="112">
        <f>'2018'!P67</f>
        <v>0</v>
      </c>
      <c r="N67" s="47">
        <f>'2018'!Q67</f>
        <v>0</v>
      </c>
      <c r="O67" s="124">
        <f>'Target schedule'!Y56</f>
        <v>0</v>
      </c>
      <c r="P67" s="165">
        <f>'2019'!O67</f>
        <v>0</v>
      </c>
      <c r="Q67" s="112">
        <f>'2019'!P67</f>
        <v>0</v>
      </c>
      <c r="R67" s="47">
        <f>'2019'!Q67</f>
        <v>0</v>
      </c>
      <c r="S67" s="124">
        <f>'Target schedule'!AD56</f>
        <v>0</v>
      </c>
      <c r="T67" s="165">
        <f>'2020'!O67</f>
        <v>0</v>
      </c>
      <c r="U67" s="112">
        <f>'2020'!P67</f>
        <v>0</v>
      </c>
      <c r="V67" s="47">
        <f>'2020'!Q67</f>
        <v>0</v>
      </c>
      <c r="W67" s="124">
        <f>'Target schedule'!AE56</f>
        <v>0</v>
      </c>
      <c r="X67" s="127">
        <f t="shared" si="19"/>
        <v>0</v>
      </c>
      <c r="Y67" s="112">
        <f t="shared" si="20"/>
        <v>0</v>
      </c>
      <c r="Z67" s="47">
        <f t="shared" si="21"/>
        <v>0</v>
      </c>
    </row>
    <row r="68" spans="2:26" ht="15.75" thickTop="1" x14ac:dyDescent="0.3"/>
  </sheetData>
  <sheetProtection password="C4CA" sheet="1" objects="1" scenarios="1" selectLockedCells="1"/>
  <mergeCells count="36">
    <mergeCell ref="G60:J60"/>
    <mergeCell ref="K60:N60"/>
    <mergeCell ref="C24:F24"/>
    <mergeCell ref="G24:J24"/>
    <mergeCell ref="K24:N24"/>
    <mergeCell ref="C33:F33"/>
    <mergeCell ref="G33:J33"/>
    <mergeCell ref="K33:N33"/>
    <mergeCell ref="W60:Z60"/>
    <mergeCell ref="W42:Z42"/>
    <mergeCell ref="C51:F51"/>
    <mergeCell ref="G51:J51"/>
    <mergeCell ref="K51:N51"/>
    <mergeCell ref="O51:R51"/>
    <mergeCell ref="S51:V51"/>
    <mergeCell ref="W51:Z51"/>
    <mergeCell ref="C42:F42"/>
    <mergeCell ref="G42:J42"/>
    <mergeCell ref="K42:N42"/>
    <mergeCell ref="O42:R42"/>
    <mergeCell ref="O60:R60"/>
    <mergeCell ref="S60:V60"/>
    <mergeCell ref="S42:V42"/>
    <mergeCell ref="C60:F60"/>
    <mergeCell ref="W33:Z33"/>
    <mergeCell ref="W7:Z7"/>
    <mergeCell ref="S24:V24"/>
    <mergeCell ref="C7:F7"/>
    <mergeCell ref="G7:J7"/>
    <mergeCell ref="K7:N7"/>
    <mergeCell ref="O7:R7"/>
    <mergeCell ref="S7:V7"/>
    <mergeCell ref="W24:Z24"/>
    <mergeCell ref="O24:R24"/>
    <mergeCell ref="O33:R33"/>
    <mergeCell ref="S33:V33"/>
  </mergeCells>
  <conditionalFormatting sqref="F9:F22 F26:F31 J26:J31 N26:N31 R26:R31 V26:V31 Z26:Z31">
    <cfRule type="containsBlanks" dxfId="155" priority="12">
      <formula>LEN(TRIM(F9))=0</formula>
    </cfRule>
    <cfRule type="cellIs" dxfId="154" priority="233" operator="greaterThan">
      <formula>0.0999</formula>
    </cfRule>
    <cfRule type="cellIs" dxfId="153" priority="234" operator="lessThan">
      <formula>-0.0999</formula>
    </cfRule>
    <cfRule type="cellIs" dxfId="152" priority="235" operator="between">
      <formula>0.0501</formula>
      <formula>0.0999</formula>
    </cfRule>
    <cfRule type="cellIs" dxfId="151" priority="236" operator="between">
      <formula>-0.0999</formula>
      <formula>-0.0501</formula>
    </cfRule>
    <cfRule type="cellIs" dxfId="150" priority="237" operator="between">
      <formula>-0.05</formula>
      <formula>0.05</formula>
    </cfRule>
  </conditionalFormatting>
  <conditionalFormatting sqref="F35:F40">
    <cfRule type="cellIs" dxfId="149" priority="223" operator="greaterThan">
      <formula>0.0999</formula>
    </cfRule>
    <cfRule type="cellIs" dxfId="148" priority="224" operator="lessThan">
      <formula>-0.0999</formula>
    </cfRule>
    <cfRule type="cellIs" dxfId="147" priority="225" operator="between">
      <formula>0.0501</formula>
      <formula>0.0999</formula>
    </cfRule>
    <cfRule type="cellIs" dxfId="146" priority="226" operator="between">
      <formula>-0.0999</formula>
      <formula>-0.0501</formula>
    </cfRule>
    <cfRule type="cellIs" dxfId="145" priority="227" operator="between">
      <formula>-0.05</formula>
      <formula>0.05</formula>
    </cfRule>
  </conditionalFormatting>
  <conditionalFormatting sqref="J9:J22">
    <cfRule type="containsBlanks" dxfId="144" priority="11">
      <formula>LEN(TRIM(J9))=0</formula>
    </cfRule>
    <cfRule type="cellIs" dxfId="143" priority="173" operator="greaterThan">
      <formula>0.0999</formula>
    </cfRule>
    <cfRule type="cellIs" dxfId="142" priority="174" operator="lessThan">
      <formula>-0.0999</formula>
    </cfRule>
    <cfRule type="cellIs" dxfId="141" priority="175" operator="between">
      <formula>0.0501</formula>
      <formula>0.0999</formula>
    </cfRule>
    <cfRule type="cellIs" dxfId="140" priority="176" operator="between">
      <formula>-0.0999</formula>
      <formula>-0.0501</formula>
    </cfRule>
    <cfRule type="cellIs" dxfId="139" priority="177" operator="between">
      <formula>-0.05</formula>
      <formula>0.05</formula>
    </cfRule>
  </conditionalFormatting>
  <conditionalFormatting sqref="N9:N22">
    <cfRule type="containsBlanks" dxfId="138" priority="10">
      <formula>LEN(TRIM(N9))=0</formula>
    </cfRule>
    <cfRule type="cellIs" dxfId="137" priority="168" operator="greaterThan">
      <formula>0.0999</formula>
    </cfRule>
    <cfRule type="cellIs" dxfId="136" priority="169" operator="lessThan">
      <formula>-0.0999</formula>
    </cfRule>
    <cfRule type="cellIs" dxfId="135" priority="170" operator="between">
      <formula>0.0501</formula>
      <formula>0.0999</formula>
    </cfRule>
    <cfRule type="cellIs" dxfId="134" priority="171" operator="between">
      <formula>-0.0999</formula>
      <formula>-0.0501</formula>
    </cfRule>
    <cfRule type="cellIs" dxfId="133" priority="172" operator="between">
      <formula>-0.05</formula>
      <formula>0.05</formula>
    </cfRule>
  </conditionalFormatting>
  <conditionalFormatting sqref="R9:R22">
    <cfRule type="containsBlanks" dxfId="132" priority="9">
      <formula>LEN(TRIM(R9))=0</formula>
    </cfRule>
    <cfRule type="cellIs" dxfId="131" priority="163" operator="greaterThan">
      <formula>0.0999</formula>
    </cfRule>
    <cfRule type="cellIs" dxfId="130" priority="164" operator="lessThan">
      <formula>-0.0999</formula>
    </cfRule>
    <cfRule type="cellIs" dxfId="129" priority="165" operator="between">
      <formula>0.0501</formula>
      <formula>0.0999</formula>
    </cfRule>
    <cfRule type="cellIs" dxfId="128" priority="166" operator="between">
      <formula>-0.0999</formula>
      <formula>-0.0501</formula>
    </cfRule>
    <cfRule type="cellIs" dxfId="127" priority="167" operator="between">
      <formula>-0.05</formula>
      <formula>0.05</formula>
    </cfRule>
  </conditionalFormatting>
  <conditionalFormatting sqref="V9:V22">
    <cfRule type="containsBlanks" dxfId="126" priority="8">
      <formula>LEN(TRIM(V9))=0</formula>
    </cfRule>
    <cfRule type="cellIs" dxfId="125" priority="158" operator="greaterThan">
      <formula>0.0999</formula>
    </cfRule>
    <cfRule type="cellIs" dxfId="124" priority="159" operator="lessThan">
      <formula>-0.0999</formula>
    </cfRule>
    <cfRule type="cellIs" dxfId="123" priority="160" operator="between">
      <formula>0.0501</formula>
      <formula>0.0999</formula>
    </cfRule>
    <cfRule type="cellIs" dxfId="122" priority="161" operator="between">
      <formula>-0.0999</formula>
      <formula>-0.0501</formula>
    </cfRule>
    <cfRule type="cellIs" dxfId="121" priority="162" operator="between">
      <formula>-0.05</formula>
      <formula>0.05</formula>
    </cfRule>
  </conditionalFormatting>
  <conditionalFormatting sqref="Z9:Z22">
    <cfRule type="containsBlanks" dxfId="120" priority="7">
      <formula>LEN(TRIM(Z9))=0</formula>
    </cfRule>
    <cfRule type="cellIs" dxfId="119" priority="153" operator="greaterThan">
      <formula>0.0999</formula>
    </cfRule>
    <cfRule type="cellIs" dxfId="118" priority="154" operator="lessThan">
      <formula>-0.0999</formula>
    </cfRule>
    <cfRule type="cellIs" dxfId="117" priority="155" operator="between">
      <formula>0.0501</formula>
      <formula>0.0999</formula>
    </cfRule>
    <cfRule type="cellIs" dxfId="116" priority="156" operator="between">
      <formula>-0.0999</formula>
      <formula>-0.0501</formula>
    </cfRule>
    <cfRule type="cellIs" dxfId="115" priority="157" operator="between">
      <formula>-0.05</formula>
      <formula>0.05</formula>
    </cfRule>
  </conditionalFormatting>
  <conditionalFormatting sqref="J35:J40">
    <cfRule type="cellIs" dxfId="114" priority="123" operator="greaterThan">
      <formula>0.0999</formula>
    </cfRule>
    <cfRule type="cellIs" dxfId="113" priority="124" operator="lessThan">
      <formula>-0.0999</formula>
    </cfRule>
    <cfRule type="cellIs" dxfId="112" priority="125" operator="between">
      <formula>0.0501</formula>
      <formula>0.0999</formula>
    </cfRule>
    <cfRule type="cellIs" dxfId="111" priority="126" operator="between">
      <formula>-0.0999</formula>
      <formula>-0.0501</formula>
    </cfRule>
    <cfRule type="cellIs" dxfId="110" priority="127" operator="between">
      <formula>-0.05</formula>
      <formula>0.05</formula>
    </cfRule>
  </conditionalFormatting>
  <conditionalFormatting sqref="N35:N40">
    <cfRule type="cellIs" dxfId="109" priority="118" operator="greaterThan">
      <formula>0.0999</formula>
    </cfRule>
    <cfRule type="cellIs" dxfId="108" priority="119" operator="lessThan">
      <formula>-0.0999</formula>
    </cfRule>
    <cfRule type="cellIs" dxfId="107" priority="120" operator="between">
      <formula>0.0501</formula>
      <formula>0.0999</formula>
    </cfRule>
    <cfRule type="cellIs" dxfId="106" priority="121" operator="between">
      <formula>-0.0999</formula>
      <formula>-0.0501</formula>
    </cfRule>
    <cfRule type="cellIs" dxfId="105" priority="122" operator="between">
      <formula>-0.05</formula>
      <formula>0.05</formula>
    </cfRule>
  </conditionalFormatting>
  <conditionalFormatting sqref="R35:R40">
    <cfRule type="cellIs" dxfId="104" priority="113" operator="greaterThan">
      <formula>0.0999</formula>
    </cfRule>
    <cfRule type="cellIs" dxfId="103" priority="114" operator="lessThan">
      <formula>-0.0999</formula>
    </cfRule>
    <cfRule type="cellIs" dxfId="102" priority="115" operator="between">
      <formula>0.0501</formula>
      <formula>0.0999</formula>
    </cfRule>
    <cfRule type="cellIs" dxfId="101" priority="116" operator="between">
      <formula>-0.0999</formula>
      <formula>-0.0501</formula>
    </cfRule>
    <cfRule type="cellIs" dxfId="100" priority="117" operator="between">
      <formula>-0.05</formula>
      <formula>0.05</formula>
    </cfRule>
  </conditionalFormatting>
  <conditionalFormatting sqref="V35:V40">
    <cfRule type="cellIs" dxfId="99" priority="108" operator="greaterThan">
      <formula>0.0999</formula>
    </cfRule>
    <cfRule type="cellIs" dxfId="98" priority="109" operator="lessThan">
      <formula>-0.0999</formula>
    </cfRule>
    <cfRule type="cellIs" dxfId="97" priority="110" operator="between">
      <formula>0.0501</formula>
      <formula>0.0999</formula>
    </cfRule>
    <cfRule type="cellIs" dxfId="96" priority="111" operator="between">
      <formula>-0.0999</formula>
      <formula>-0.0501</formula>
    </cfRule>
    <cfRule type="cellIs" dxfId="95" priority="112" operator="between">
      <formula>-0.05</formula>
      <formula>0.05</formula>
    </cfRule>
  </conditionalFormatting>
  <conditionalFormatting sqref="Z35:Z40">
    <cfRule type="cellIs" dxfId="94" priority="103" operator="greaterThan">
      <formula>0.0999</formula>
    </cfRule>
    <cfRule type="cellIs" dxfId="93" priority="104" operator="lessThan">
      <formula>-0.0999</formula>
    </cfRule>
    <cfRule type="cellIs" dxfId="92" priority="105" operator="between">
      <formula>0.0501</formula>
      <formula>0.0999</formula>
    </cfRule>
    <cfRule type="cellIs" dxfId="91" priority="106" operator="between">
      <formula>-0.0999</formula>
      <formula>-0.0501</formula>
    </cfRule>
    <cfRule type="cellIs" dxfId="90" priority="107" operator="between">
      <formula>-0.05</formula>
      <formula>0.05</formula>
    </cfRule>
  </conditionalFormatting>
  <conditionalFormatting sqref="F44:F49">
    <cfRule type="cellIs" dxfId="89" priority="98" operator="greaterThan">
      <formula>0.0999</formula>
    </cfRule>
    <cfRule type="cellIs" dxfId="88" priority="99" operator="lessThan">
      <formula>-0.0999</formula>
    </cfRule>
    <cfRule type="cellIs" dxfId="87" priority="100" operator="between">
      <formula>0.0501</formula>
      <formula>0.0999</formula>
    </cfRule>
    <cfRule type="cellIs" dxfId="86" priority="101" operator="between">
      <formula>-0.0999</formula>
      <formula>-0.0501</formula>
    </cfRule>
    <cfRule type="cellIs" dxfId="85" priority="102" operator="between">
      <formula>-0.05</formula>
      <formula>0.05</formula>
    </cfRule>
  </conditionalFormatting>
  <conditionalFormatting sqref="J44:J49">
    <cfRule type="cellIs" dxfId="84" priority="93" operator="greaterThan">
      <formula>0.0999</formula>
    </cfRule>
    <cfRule type="cellIs" dxfId="83" priority="94" operator="lessThan">
      <formula>-0.0999</formula>
    </cfRule>
    <cfRule type="cellIs" dxfId="82" priority="95" operator="between">
      <formula>0.0501</formula>
      <formula>0.0999</formula>
    </cfRule>
    <cfRule type="cellIs" dxfId="81" priority="96" operator="between">
      <formula>-0.0999</formula>
      <formula>-0.0501</formula>
    </cfRule>
    <cfRule type="cellIs" dxfId="80" priority="97" operator="between">
      <formula>-0.05</formula>
      <formula>0.05</formula>
    </cfRule>
  </conditionalFormatting>
  <conditionalFormatting sqref="N44:N49">
    <cfRule type="cellIs" dxfId="79" priority="88" operator="greaterThan">
      <formula>0.0999</formula>
    </cfRule>
    <cfRule type="cellIs" dxfId="78" priority="89" operator="lessThan">
      <formula>-0.0999</formula>
    </cfRule>
    <cfRule type="cellIs" dxfId="77" priority="90" operator="between">
      <formula>0.0501</formula>
      <formula>0.0999</formula>
    </cfRule>
    <cfRule type="cellIs" dxfId="76" priority="91" operator="between">
      <formula>-0.0999</formula>
      <formula>-0.0501</formula>
    </cfRule>
    <cfRule type="cellIs" dxfId="75" priority="92" operator="between">
      <formula>-0.05</formula>
      <formula>0.05</formula>
    </cfRule>
  </conditionalFormatting>
  <conditionalFormatting sqref="R44:R49">
    <cfRule type="cellIs" dxfId="74" priority="83" operator="greaterThan">
      <formula>0.0999</formula>
    </cfRule>
    <cfRule type="cellIs" dxfId="73" priority="84" operator="lessThan">
      <formula>-0.0999</formula>
    </cfRule>
    <cfRule type="cellIs" dxfId="72" priority="85" operator="between">
      <formula>0.0501</formula>
      <formula>0.0999</formula>
    </cfRule>
    <cfRule type="cellIs" dxfId="71" priority="86" operator="between">
      <formula>-0.0999</formula>
      <formula>-0.0501</formula>
    </cfRule>
    <cfRule type="cellIs" dxfId="70" priority="87" operator="between">
      <formula>-0.05</formula>
      <formula>0.05</formula>
    </cfRule>
  </conditionalFormatting>
  <conditionalFormatting sqref="V44:V49">
    <cfRule type="cellIs" dxfId="69" priority="78" operator="greaterThan">
      <formula>0.0999</formula>
    </cfRule>
    <cfRule type="cellIs" dxfId="68" priority="79" operator="lessThan">
      <formula>-0.0999</formula>
    </cfRule>
    <cfRule type="cellIs" dxfId="67" priority="80" operator="between">
      <formula>0.0501</formula>
      <formula>0.0999</formula>
    </cfRule>
    <cfRule type="cellIs" dxfId="66" priority="81" operator="between">
      <formula>-0.0999</formula>
      <formula>-0.0501</formula>
    </cfRule>
    <cfRule type="cellIs" dxfId="65" priority="82" operator="between">
      <formula>-0.05</formula>
      <formula>0.05</formula>
    </cfRule>
  </conditionalFormatting>
  <conditionalFormatting sqref="Z44:Z49">
    <cfRule type="cellIs" dxfId="64" priority="73" operator="greaterThan">
      <formula>0.0999</formula>
    </cfRule>
    <cfRule type="cellIs" dxfId="63" priority="74" operator="lessThan">
      <formula>-0.0999</formula>
    </cfRule>
    <cfRule type="cellIs" dxfId="62" priority="75" operator="between">
      <formula>0.0501</formula>
      <formula>0.0999</formula>
    </cfRule>
    <cfRule type="cellIs" dxfId="61" priority="76" operator="between">
      <formula>-0.0999</formula>
      <formula>-0.0501</formula>
    </cfRule>
    <cfRule type="cellIs" dxfId="60" priority="77" operator="between">
      <formula>-0.05</formula>
      <formula>0.05</formula>
    </cfRule>
  </conditionalFormatting>
  <conditionalFormatting sqref="F53:F58">
    <cfRule type="cellIs" dxfId="59" priority="68" operator="greaterThan">
      <formula>0.0999</formula>
    </cfRule>
    <cfRule type="cellIs" dxfId="58" priority="69" operator="lessThan">
      <formula>-0.0999</formula>
    </cfRule>
    <cfRule type="cellIs" dxfId="57" priority="70" operator="between">
      <formula>0.0501</formula>
      <formula>0.0999</formula>
    </cfRule>
    <cfRule type="cellIs" dxfId="56" priority="71" operator="between">
      <formula>-0.0999</formula>
      <formula>-0.0501</formula>
    </cfRule>
    <cfRule type="cellIs" dxfId="55" priority="72" operator="between">
      <formula>-0.05</formula>
      <formula>0.05</formula>
    </cfRule>
  </conditionalFormatting>
  <conditionalFormatting sqref="J53:J58">
    <cfRule type="cellIs" dxfId="54" priority="63" operator="greaterThan">
      <formula>0.0999</formula>
    </cfRule>
    <cfRule type="cellIs" dxfId="53" priority="64" operator="lessThan">
      <formula>-0.0999</formula>
    </cfRule>
    <cfRule type="cellIs" dxfId="52" priority="65" operator="between">
      <formula>0.0501</formula>
      <formula>0.0999</formula>
    </cfRule>
    <cfRule type="cellIs" dxfId="51" priority="66" operator="between">
      <formula>-0.0999</formula>
      <formula>-0.0501</formula>
    </cfRule>
    <cfRule type="cellIs" dxfId="50" priority="67" operator="between">
      <formula>-0.05</formula>
      <formula>0.05</formula>
    </cfRule>
  </conditionalFormatting>
  <conditionalFormatting sqref="N53:N58">
    <cfRule type="cellIs" dxfId="49" priority="58" operator="greaterThan">
      <formula>0.0999</formula>
    </cfRule>
    <cfRule type="cellIs" dxfId="48" priority="59" operator="lessThan">
      <formula>-0.0999</formula>
    </cfRule>
    <cfRule type="cellIs" dxfId="47" priority="60" operator="between">
      <formula>0.0501</formula>
      <formula>0.0999</formula>
    </cfRule>
    <cfRule type="cellIs" dxfId="46" priority="61" operator="between">
      <formula>-0.0999</formula>
      <formula>-0.0501</formula>
    </cfRule>
    <cfRule type="cellIs" dxfId="45" priority="62" operator="between">
      <formula>-0.05</formula>
      <formula>0.05</formula>
    </cfRule>
  </conditionalFormatting>
  <conditionalFormatting sqref="R53:R58">
    <cfRule type="cellIs" dxfId="44" priority="53" operator="greaterThan">
      <formula>0.0999</formula>
    </cfRule>
    <cfRule type="cellIs" dxfId="43" priority="54" operator="lessThan">
      <formula>-0.0999</formula>
    </cfRule>
    <cfRule type="cellIs" dxfId="42" priority="55" operator="between">
      <formula>0.0501</formula>
      <formula>0.0999</formula>
    </cfRule>
    <cfRule type="cellIs" dxfId="41" priority="56" operator="between">
      <formula>-0.0999</formula>
      <formula>-0.0501</formula>
    </cfRule>
    <cfRule type="cellIs" dxfId="40" priority="57" operator="between">
      <formula>-0.05</formula>
      <formula>0.05</formula>
    </cfRule>
  </conditionalFormatting>
  <conditionalFormatting sqref="V53:V58">
    <cfRule type="cellIs" dxfId="39" priority="48" operator="greaterThan">
      <formula>0.0999</formula>
    </cfRule>
    <cfRule type="cellIs" dxfId="38" priority="49" operator="lessThan">
      <formula>-0.0999</formula>
    </cfRule>
    <cfRule type="cellIs" dxfId="37" priority="50" operator="between">
      <formula>0.0501</formula>
      <formula>0.0999</formula>
    </cfRule>
    <cfRule type="cellIs" dxfId="36" priority="51" operator="between">
      <formula>-0.0999</formula>
      <formula>-0.0501</formula>
    </cfRule>
    <cfRule type="cellIs" dxfId="35" priority="52" operator="between">
      <formula>-0.05</formula>
      <formula>0.05</formula>
    </cfRule>
  </conditionalFormatting>
  <conditionalFormatting sqref="Z53:Z58">
    <cfRule type="cellIs" dxfId="34" priority="43" operator="greaterThan">
      <formula>0.0999</formula>
    </cfRule>
    <cfRule type="cellIs" dxfId="33" priority="44" operator="lessThan">
      <formula>-0.0999</formula>
    </cfRule>
    <cfRule type="cellIs" dxfId="32" priority="45" operator="between">
      <formula>0.0501</formula>
      <formula>0.0999</formula>
    </cfRule>
    <cfRule type="cellIs" dxfId="31" priority="46" operator="between">
      <formula>-0.0999</formula>
      <formula>-0.0501</formula>
    </cfRule>
    <cfRule type="cellIs" dxfId="30" priority="47" operator="between">
      <formula>-0.05</formula>
      <formula>0.05</formula>
    </cfRule>
  </conditionalFormatting>
  <conditionalFormatting sqref="F62:F67">
    <cfRule type="cellIs" dxfId="29" priority="38" operator="greaterThan">
      <formula>0.0999</formula>
    </cfRule>
    <cfRule type="cellIs" dxfId="28" priority="39" operator="lessThan">
      <formula>-0.0999</formula>
    </cfRule>
    <cfRule type="cellIs" dxfId="27" priority="40" operator="between">
      <formula>0.0501</formula>
      <formula>0.0999</formula>
    </cfRule>
    <cfRule type="cellIs" dxfId="26" priority="41" operator="between">
      <formula>-0.0999</formula>
      <formula>-0.0501</formula>
    </cfRule>
    <cfRule type="cellIs" dxfId="25" priority="42" operator="between">
      <formula>-0.05</formula>
      <formula>0.05</formula>
    </cfRule>
  </conditionalFormatting>
  <conditionalFormatting sqref="J62:J67">
    <cfRule type="cellIs" dxfId="24" priority="33" operator="greaterThan">
      <formula>0.0999</formula>
    </cfRule>
    <cfRule type="cellIs" dxfId="23" priority="34" operator="lessThan">
      <formula>-0.0999</formula>
    </cfRule>
    <cfRule type="cellIs" dxfId="22" priority="35" operator="between">
      <formula>0.0501</formula>
      <formula>0.0999</formula>
    </cfRule>
    <cfRule type="cellIs" dxfId="21" priority="36" operator="between">
      <formula>-0.0999</formula>
      <formula>-0.0501</formula>
    </cfRule>
    <cfRule type="cellIs" dxfId="20" priority="37" operator="between">
      <formula>-0.05</formula>
      <formula>0.05</formula>
    </cfRule>
  </conditionalFormatting>
  <conditionalFormatting sqref="N62:N67">
    <cfRule type="cellIs" dxfId="19" priority="28" operator="greaterThan">
      <formula>0.0999</formula>
    </cfRule>
    <cfRule type="cellIs" dxfId="18" priority="29" operator="lessThan">
      <formula>-0.0999</formula>
    </cfRule>
    <cfRule type="cellIs" dxfId="17" priority="30" operator="between">
      <formula>0.0501</formula>
      <formula>0.0999</formula>
    </cfRule>
    <cfRule type="cellIs" dxfId="16" priority="31" operator="between">
      <formula>-0.0999</formula>
      <formula>-0.0501</formula>
    </cfRule>
    <cfRule type="cellIs" dxfId="15" priority="32" operator="between">
      <formula>-0.05</formula>
      <formula>0.05</formula>
    </cfRule>
  </conditionalFormatting>
  <conditionalFormatting sqref="R62:R67">
    <cfRule type="cellIs" dxfId="14" priority="23" operator="greaterThan">
      <formula>0.0999</formula>
    </cfRule>
    <cfRule type="cellIs" dxfId="13" priority="24" operator="lessThan">
      <formula>-0.0999</formula>
    </cfRule>
    <cfRule type="cellIs" dxfId="12" priority="25" operator="between">
      <formula>0.0501</formula>
      <formula>0.0999</formula>
    </cfRule>
    <cfRule type="cellIs" dxfId="11" priority="26" operator="between">
      <formula>-0.0999</formula>
      <formula>-0.0501</formula>
    </cfRule>
    <cfRule type="cellIs" dxfId="10" priority="27" operator="between">
      <formula>-0.05</formula>
      <formula>0.05</formula>
    </cfRule>
  </conditionalFormatting>
  <conditionalFormatting sqref="V62:V67">
    <cfRule type="cellIs" dxfId="9" priority="18" operator="greaterThan">
      <formula>0.0999</formula>
    </cfRule>
    <cfRule type="cellIs" dxfId="8" priority="19" operator="lessThan">
      <formula>-0.0999</formula>
    </cfRule>
    <cfRule type="cellIs" dxfId="7" priority="20" operator="between">
      <formula>0.0501</formula>
      <formula>0.0999</formula>
    </cfRule>
    <cfRule type="cellIs" dxfId="6" priority="21" operator="between">
      <formula>-0.0999</formula>
      <formula>-0.0501</formula>
    </cfRule>
    <cfRule type="cellIs" dxfId="5" priority="22" operator="between">
      <formula>-0.05</formula>
      <formula>0.05</formula>
    </cfRule>
  </conditionalFormatting>
  <conditionalFormatting sqref="Z62:Z67">
    <cfRule type="cellIs" dxfId="4" priority="13" operator="greaterThan">
      <formula>0.0999</formula>
    </cfRule>
    <cfRule type="cellIs" dxfId="3" priority="14" operator="lessThan">
      <formula>-0.0999</formula>
    </cfRule>
    <cfRule type="cellIs" dxfId="2" priority="15" operator="between">
      <formula>0.0501</formula>
      <formula>0.0999</formula>
    </cfRule>
    <cfRule type="cellIs" dxfId="1" priority="16" operator="between">
      <formula>-0.0999</formula>
      <formula>-0.0501</formula>
    </cfRule>
    <cfRule type="cellIs" dxfId="0" priority="17" operator="between">
      <formula>-0.05</formula>
      <formula>0.05</formula>
    </cfRule>
  </conditionalFormatting>
  <pageMargins left="0.70866141732283472" right="0.70866141732283472" top="0.74803149606299213" bottom="0.74803149606299213" header="0.31496062992125984" footer="0.31496062992125984"/>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Front page</vt:lpstr>
      <vt:lpstr>Target schedule</vt:lpstr>
      <vt:lpstr>2016</vt:lpstr>
      <vt:lpstr>2017</vt:lpstr>
      <vt:lpstr>2018</vt:lpstr>
      <vt:lpstr>2019</vt:lpstr>
      <vt:lpstr>2020</vt:lpstr>
      <vt:lpstr>Project Summary</vt:lpstr>
    </vt:vector>
  </TitlesOfParts>
  <Company>Big Lottery Fund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rgidding</dc:creator>
  <cp:lastModifiedBy>Coppen, Patrick</cp:lastModifiedBy>
  <cp:lastPrinted>2017-05-23T13:42:06Z</cp:lastPrinted>
  <dcterms:created xsi:type="dcterms:W3CDTF">2016-02-17T09:52:22Z</dcterms:created>
  <dcterms:modified xsi:type="dcterms:W3CDTF">2017-05-23T13:44:09Z</dcterms:modified>
</cp:coreProperties>
</file>